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Synthèse" sheetId="2" state="visible" r:id="rId4"/>
    <sheet name="Chantier 1" sheetId="3" state="visible" r:id="rId5"/>
    <sheet name="Chantier 2" sheetId="4" state="visible" r:id="rId6"/>
    <sheet name="Chantier 3" sheetId="5" state="visible" r:id="rId7"/>
    <sheet name="Chantier 4" sheetId="6" state="visible" r:id="rId8"/>
    <sheet name="Chantier 5" sheetId="7" state="visible" r:id="rId9"/>
    <sheet name="Chantier 6" sheetId="8" state="visible" r:id="rId10"/>
  </sheets>
  <definedNames>
    <definedName function="false" hidden="false" localSheetId="2" name="_xlnm.Print_Area" vbProcedure="false">'Chantier 1'!$A$1:$J$58</definedName>
    <definedName function="false" hidden="false" localSheetId="3" name="_xlnm.Print_Area" vbProcedure="false">'Chantier 2'!$A$1:$J$58</definedName>
    <definedName function="false" hidden="false" localSheetId="4" name="_xlnm.Print_Area" vbProcedure="false">'Chantier 3'!$A$1:$J$58</definedName>
    <definedName function="false" hidden="false" localSheetId="5" name="_xlnm.Print_Area" vbProcedure="false">'Chantier 4'!$A$1:$J$58</definedName>
    <definedName function="false" hidden="false" localSheetId="6" name="_xlnm.Print_Area" vbProcedure="false">'Chantier 5'!$A$1:$J$58</definedName>
    <definedName function="false" hidden="false" localSheetId="7" name="_xlnm.Print_Area" vbProcedure="false">'Chantier 6'!$A$1:$J$58</definedName>
    <definedName function="false" hidden="false" localSheetId="0" name="_xlnm.Print_Area" vbProcedure="false">'Mode d''emploi'!$A$1:$B$21</definedName>
    <definedName function="false" hidden="false" localSheetId="1" name="_xlnm.Print_Area" vbProcedure="false">Synthèse!$A$1:$N$14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<sst xmlns="http://schemas.openxmlformats.org/spreadsheetml/2006/main" count="518" uniqueCount="98">
  <si>
    <t xml:space="preserve">Tableau de rentabilité chantier</t>
  </si>
  <si>
    <t xml:space="preserve">Légende</t>
  </si>
  <si>
    <t xml:space="preserve">Cellule jaune : à remplir ou à remplacer.</t>
  </si>
  <si>
    <t xml:space="preserve">Cellule blanche : formule, à ne pas modifier.</t>
  </si>
  <si>
    <t xml:space="preserve">Toutes les données présentes sont des exemples fictifs, signalés par « Exemple » ou le préfixe EX-.</t>
  </si>
  <si>
    <t xml:space="preserve">Comment remplir</t>
  </si>
  <si>
    <t xml:space="preserve">Dans l'onglet Chantier 1, remplissez le nom du chantier, le prix de vente HT à jour des avenants, l'avancement physique et votre taux de frais généraux.</t>
  </si>
  <si>
    <t xml:space="preserve">Saisissez le prévu de votre étude de prix, poste par poste. Pour la main-d'œuvre, indiquez les heures et le coût horaire chargé : le montant se calcule.</t>
  </si>
  <si>
    <t xml:space="preserve">À chaque point de suivi, mettez à jour le réel à date (factures, bons de livraison non encore facturés, heures pointées) et l'avancement.</t>
  </si>
  <si>
    <t xml:space="preserve">Lisez les écarts ramenés à l'avancement et la marge projetée, puis l'onglet Synthèse pour comparer vos chantiers.</t>
  </si>
  <si>
    <t xml:space="preserve">À savoir</t>
  </si>
  <si>
    <t xml:space="preserve">•</t>
  </si>
  <si>
    <t xml:space="preserve">Pour repartir de zéro, effacez les cellules jaunes des onglets Chantier 1 et Chantier 2 : ce sont des exemples fictifs. Les onglets Chantier 3 à 6 sont vierges.</t>
  </si>
  <si>
    <t xml:space="preserve">Pour un chantier de plus, dupliquez un onglet, renommez-le, puis copiez une ligne de la Synthèse et remplacez le nom de l'onglet dans ses formules.</t>
  </si>
  <si>
    <t xml:space="preserve">Les frais de chantier sont ici inclus dans le déboursé sec et les frais généraux sont calculés sur le prix de vente. Si votre comptabilité analytique procède autrement, adaptez les formules pour comparer vos chantiers sur la même base.</t>
  </si>
  <si>
    <t xml:space="preserve">Ce modèle donne une estimation de gestion. Il ne remplace ni votre comptabilité ni l'avis de votre expert-comptable.</t>
  </si>
  <si>
    <t xml:space="preserve">Modèle offert par Codito BTP, codito-btp.com</t>
  </si>
  <si>
    <t xml:space="preserve">Synthèse multi-chantiers</t>
  </si>
  <si>
    <t xml:space="preserve">Cet onglet se remplit seul à partir des onglets Chantier. Montants HT.</t>
  </si>
  <si>
    <t xml:space="preserve">Chantier</t>
  </si>
  <si>
    <t xml:space="preserve">Prix de vente</t>
  </si>
  <si>
    <t xml:space="preserve">Avancement</t>
  </si>
  <si>
    <t xml:space="preserve">Déboursé sec prévu</t>
  </si>
  <si>
    <t xml:space="preserve">Déboursé sec réel</t>
  </si>
  <si>
    <t xml:space="preserve">CA à l'avancement</t>
  </si>
  <si>
    <t xml:space="preserve">Marge brute à date</t>
  </si>
  <si>
    <t xml:space="preserve">Taux</t>
  </si>
  <si>
    <t xml:space="preserve">Frais généraux à date</t>
  </si>
  <si>
    <t xml:space="preserve">Marge nette à date</t>
  </si>
  <si>
    <t xml:space="preserve">Taux net prévu</t>
  </si>
  <si>
    <t xml:space="preserve">Marge nette projetée</t>
  </si>
  <si>
    <t xml:space="preserve">Alerte</t>
  </si>
  <si>
    <t xml:space="preserve">Total</t>
  </si>
  <si>
    <t xml:space="preserve">L'avancement du total est pondéré par le prix de vente.</t>
  </si>
  <si>
    <t xml:space="preserve">Rentabilité du chantier</t>
  </si>
  <si>
    <t xml:space="preserve">Montants en euros HT. Cellules jaunes à remplir. Les frais de chantier sont inclus dans le déboursé sec.</t>
  </si>
  <si>
    <t xml:space="preserve">Exemple (fictif) : extension d'un atelier</t>
  </si>
  <si>
    <t xml:space="preserve">Client</t>
  </si>
  <si>
    <t xml:space="preserve">Exemple : client fictif</t>
  </si>
  <si>
    <t xml:space="preserve">Conducteur de travaux</t>
  </si>
  <si>
    <t xml:space="preserve">Exemple : nom du conducteur</t>
  </si>
  <si>
    <t xml:space="preserve">Date de mise à jour</t>
  </si>
  <si>
    <t xml:space="preserve">Prix de vente HT (marché + avenants)</t>
  </si>
  <si>
    <t xml:space="preserve">Avancement physique</t>
  </si>
  <si>
    <t xml:space="preserve">Frais généraux (% du prix de vente)</t>
  </si>
  <si>
    <t xml:space="preserve">Poste</t>
  </si>
  <si>
    <t xml:space="preserve">Détail</t>
  </si>
  <si>
    <t xml:space="preserve">Heures prévues</t>
  </si>
  <si>
    <t xml:space="preserve">Coût horaire prévu</t>
  </si>
  <si>
    <t xml:space="preserve">Prévu HT</t>
  </si>
  <si>
    <t xml:space="preserve">Heures réelles</t>
  </si>
  <si>
    <t xml:space="preserve">Coût horaire réel</t>
  </si>
  <si>
    <t xml:space="preserve">Réel à date HT</t>
  </si>
  <si>
    <t xml:space="preserve">Écart (réel - prévu)</t>
  </si>
  <si>
    <t xml:space="preserve">Écart %</t>
  </si>
  <si>
    <t xml:space="preserve">Matériaux</t>
  </si>
  <si>
    <t xml:space="preserve">Exemple : béton et aciers</t>
  </si>
  <si>
    <t xml:space="preserve">Exemple : charpente et couverture</t>
  </si>
  <si>
    <t xml:space="preserve">Exemple : menuiseries</t>
  </si>
  <si>
    <t xml:space="preserve">Sous-total</t>
  </si>
  <si>
    <t xml:space="preserve">Main-d'œuvre</t>
  </si>
  <si>
    <t xml:space="preserve">Exemple : équipe gros œuvre</t>
  </si>
  <si>
    <t xml:space="preserve">Exemple : encadrement de chantier</t>
  </si>
  <si>
    <t xml:space="preserve">Sous-traitance</t>
  </si>
  <si>
    <t xml:space="preserve">Exemple : terrassement</t>
  </si>
  <si>
    <t xml:space="preserve">Exemple : électricité</t>
  </si>
  <si>
    <t xml:space="preserve">Matériel</t>
  </si>
  <si>
    <t xml:space="preserve">Exemple : location de grue</t>
  </si>
  <si>
    <t xml:space="preserve">Exemple : échafaudage</t>
  </si>
  <si>
    <t xml:space="preserve">Frais de chantier</t>
  </si>
  <si>
    <t xml:space="preserve">Exemple : base vie</t>
  </si>
  <si>
    <t xml:space="preserve">Exemple : bennes et évacuation</t>
  </si>
  <si>
    <t xml:space="preserve">Déboursé sec</t>
  </si>
  <si>
    <t xml:space="preserve">Total des 5 postes</t>
  </si>
  <si>
    <t xml:space="preserve">Écarts par poste, ramenés à l'avancement</t>
  </si>
  <si>
    <t xml:space="preserve">Prévu à l'avancement</t>
  </si>
  <si>
    <t xml:space="preserve">Réel à date</t>
  </si>
  <si>
    <t xml:space="preserve">Écart à l'avancement</t>
  </si>
  <si>
    <t xml:space="preserve">Marge du chantier</t>
  </si>
  <si>
    <t xml:space="preserve">Indicateur</t>
  </si>
  <si>
    <t xml:space="preserve">Prévu fin de chantier</t>
  </si>
  <si>
    <t xml:space="preserve">À date, à l'avancement</t>
  </si>
  <si>
    <t xml:space="preserve">Projection fin de chantier</t>
  </si>
  <si>
    <t xml:space="preserve">Chiffre d'affaires HT</t>
  </si>
  <si>
    <t xml:space="preserve">Marge brute (CA - déboursé sec)</t>
  </si>
  <si>
    <t xml:space="preserve">Taux de marge brute</t>
  </si>
  <si>
    <t xml:space="preserve">Frais généraux</t>
  </si>
  <si>
    <t xml:space="preserve">Marge nette (marge brute - frais généraux)</t>
  </si>
  <si>
    <t xml:space="preserve">Taux de marge nette</t>
  </si>
  <si>
    <t xml:space="preserve">Lecture</t>
  </si>
  <si>
    <t xml:space="preserve">La projection divise le réel par l'avancement : elle suppose que le rythme de dépense se maintient. Elle reste une estimation, à corriger avec le reste à dépenser connu.</t>
  </si>
  <si>
    <t xml:space="preserve">Exemple (fictif) : rénovation de bureaux</t>
  </si>
  <si>
    <t xml:space="preserve">Exemple : cloisons et plafonds</t>
  </si>
  <si>
    <t xml:space="preserve">Exemple : revêtements de sol</t>
  </si>
  <si>
    <t xml:space="preserve">Exemple : équipe second œuvre</t>
  </si>
  <si>
    <t xml:space="preserve">Exemple : plomberie et CVC</t>
  </si>
  <si>
    <t xml:space="preserve">Exemple : petit outillage loué</t>
  </si>
  <si>
    <t xml:space="preserve">Exemple : protections et nettoyage</t>
  </si>
</sst>
</file>

<file path=xl/styles.xml><?xml version="1.0" encoding="utf-8"?>
<styleSheet xmlns="http://schemas.openxmlformats.org/spreadsheetml/2006/main">
  <numFmts count="6">
    <numFmt numFmtId="164" formatCode="General"/>
    <numFmt numFmtId="165" formatCode="#,##0.00&quot; €&quot;;[RED]\-#,##0.00&quot; €&quot;;\-"/>
    <numFmt numFmtId="166" formatCode="0.0%"/>
    <numFmt numFmtId="167" formatCode="#,##0.00&quot; €&quot;;\-#,##0.00&quot; €&quot;;\-"/>
    <numFmt numFmtId="168" formatCode="dd/mm/yyyy"/>
    <numFmt numFmtId="169" formatCode="#,##0.0"/>
  </numFmts>
  <fonts count="11">
    <font>
      <sz val="11"/>
      <color theme="1"/>
      <name val="Calibri"/>
      <family val="2"/>
      <charset val="1"/>
    </font>
    <font>
      <sz val="10"/>
      <name val="Arial"/>
      <family val="0"/>
    </font>
    <font>
      <sz val="10"/>
      <name val="Arial"/>
      <family val="0"/>
    </font>
    <font>
      <sz val="10"/>
      <name val="Arial"/>
      <family val="0"/>
    </font>
    <font>
      <b val="true"/>
      <sz val="15"/>
      <color rgb="FF6820E2"/>
      <name val="Arial"/>
      <family val="0"/>
      <charset val="1"/>
    </font>
    <font>
      <b val="true"/>
      <sz val="11"/>
      <color rgb="FF6820E2"/>
      <name val="Arial"/>
      <family val="0"/>
      <charset val="1"/>
    </font>
    <font>
      <sz val="10"/>
      <name val="Arial"/>
      <family val="0"/>
      <charset val="1"/>
    </font>
    <font>
      <sz val="9"/>
      <color rgb="FF55535F"/>
      <name val="Arial"/>
      <family val="0"/>
      <charset val="1"/>
    </font>
    <font>
      <sz val="8"/>
      <color rgb="FF8A8794"/>
      <name val="Arial"/>
      <family val="0"/>
      <charset val="1"/>
    </font>
    <font>
      <b val="true"/>
      <sz val="10"/>
      <color rgb="FFFFFFFF"/>
      <name val="Arial"/>
      <family val="0"/>
      <charset val="1"/>
    </font>
    <font>
      <b val="true"/>
      <sz val="10"/>
      <name val="Arial"/>
      <family val="0"/>
      <charset val="1"/>
    </font>
  </fonts>
  <fills count="6">
    <fill>
      <patternFill patternType="none"/>
    </fill>
    <fill>
      <patternFill patternType="gray125"/>
    </fill>
    <fill>
      <patternFill patternType="solid">
        <fgColor rgb="FFFFF9E5"/>
        <bgColor rgb="FFFFFFFF"/>
      </patternFill>
    </fill>
    <fill>
      <patternFill patternType="solid">
        <fgColor rgb="FF6820E2"/>
        <bgColor rgb="FF800080"/>
      </patternFill>
    </fill>
    <fill>
      <patternFill patternType="solid">
        <fgColor rgb="FFF3F3F6"/>
        <bgColor rgb="FFEFE7FC"/>
      </patternFill>
    </fill>
    <fill>
      <patternFill patternType="solid">
        <fgColor rgb="FFEFE7FC"/>
        <bgColor rgb="FFF3F3F6"/>
      </patternFill>
    </fill>
  </fills>
  <borders count="3">
    <border diagonalUp="false" diagonalDown="false">
      <left/>
      <right/>
      <top/>
      <bottom/>
      <diagonal/>
    </border>
    <border diagonalUp="false" diagonalDown="false">
      <left style="thin">
        <color rgb="FFD5D2DE"/>
      </left>
      <right style="thin">
        <color rgb="FFD5D2DE"/>
      </right>
      <top style="thin">
        <color rgb="FFD5D2DE"/>
      </top>
      <bottom style="thin">
        <color rgb="FFD5D2DE"/>
      </bottom>
      <diagonal/>
    </border>
    <border diagonalUp="false" diagonalDown="false">
      <left style="thin">
        <color rgb="FFD5D2DE"/>
      </left>
      <right/>
      <top style="thin">
        <color rgb="FFD5D2DE"/>
      </top>
      <bottom style="thin">
        <color rgb="FFD5D2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5" fontId="6" fillId="0" borderId="1" xfId="0" applyFont="true" applyBorder="true" applyAlignment="true" applyProtection="false">
      <alignment horizontal="general" vertical="center" textRotation="0" wrapText="false" indent="0" shrinkToFit="false"/>
      <protection locked="true" hidden="false"/>
    </xf>
    <xf numFmtId="166" fontId="6" fillId="0" borderId="1" xfId="0" applyFont="true" applyBorder="true" applyAlignment="true" applyProtection="false">
      <alignment horizontal="general" vertical="center" textRotation="0" wrapText="false" indent="0" shrinkToFit="false"/>
      <protection locked="true" hidden="false"/>
    </xf>
    <xf numFmtId="167" fontId="9" fillId="3" borderId="1" xfId="0" applyFont="true" applyBorder="true" applyAlignment="true" applyProtection="false">
      <alignment horizontal="center" vertical="center" textRotation="0" wrapText="true" indent="0" shrinkToFit="false"/>
      <protection locked="true" hidden="false"/>
    </xf>
    <xf numFmtId="166" fontId="9"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8" fontId="6" fillId="2" borderId="1" xfId="0" applyFont="true" applyBorder="true" applyAlignment="true" applyProtection="false">
      <alignment horizontal="left" vertical="center" textRotation="0" wrapText="false" indent="0" shrinkToFit="false"/>
      <protection locked="true" hidden="false"/>
    </xf>
    <xf numFmtId="165" fontId="6" fillId="2" borderId="1" xfId="0" applyFont="true" applyBorder="true" applyAlignment="true" applyProtection="false">
      <alignment horizontal="left" vertical="center" textRotation="0" wrapText="false" indent="0" shrinkToFit="false"/>
      <protection locked="true" hidden="false"/>
    </xf>
    <xf numFmtId="166" fontId="6" fillId="2" borderId="1" xfId="0" applyFont="true" applyBorder="true" applyAlignment="true" applyProtection="false">
      <alignment horizontal="left" vertical="center" textRotation="0" wrapText="false" indent="0" shrinkToFit="false"/>
      <protection locked="true" hidden="false"/>
    </xf>
    <xf numFmtId="164" fontId="6" fillId="4" borderId="1" xfId="0" applyFont="true" applyBorder="true" applyAlignment="true" applyProtection="false">
      <alignment horizontal="general" vertical="center" textRotation="0" wrapText="false" indent="0" shrinkToFit="false"/>
      <protection locked="true" hidden="false"/>
    </xf>
    <xf numFmtId="165" fontId="6" fillId="2" borderId="1"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general" vertical="center" textRotation="0" wrapText="false" indent="0" shrinkToFit="false"/>
      <protection locked="true" hidden="false"/>
    </xf>
    <xf numFmtId="164" fontId="10" fillId="5" borderId="1" xfId="0" applyFont="true" applyBorder="true" applyAlignment="true" applyProtection="false">
      <alignment horizontal="general" vertical="center" textRotation="0" wrapText="false" indent="0" shrinkToFit="false"/>
      <protection locked="true" hidden="false"/>
    </xf>
    <xf numFmtId="169" fontId="10" fillId="5" borderId="1" xfId="0" applyFont="true" applyBorder="true" applyAlignment="true" applyProtection="false">
      <alignment horizontal="general" vertical="center" textRotation="0" wrapText="false" indent="0" shrinkToFit="false"/>
      <protection locked="true" hidden="false"/>
    </xf>
    <xf numFmtId="165" fontId="10" fillId="5" borderId="1" xfId="0" applyFont="true" applyBorder="true" applyAlignment="true" applyProtection="false">
      <alignment horizontal="general" vertical="center" textRotation="0" wrapText="false" indent="0" shrinkToFit="false"/>
      <protection locked="true" hidden="false"/>
    </xf>
    <xf numFmtId="167" fontId="10" fillId="5" borderId="1" xfId="0" applyFont="true" applyBorder="true" applyAlignment="true" applyProtection="false">
      <alignment horizontal="general" vertical="center" textRotation="0" wrapText="false" indent="0" shrinkToFit="false"/>
      <protection locked="true" hidden="false"/>
    </xf>
    <xf numFmtId="166" fontId="10" fillId="5" borderId="1" xfId="0" applyFont="true" applyBorder="true" applyAlignment="true" applyProtection="false">
      <alignment horizontal="general" vertical="center" textRotation="0" wrapText="false" indent="0" shrinkToFit="false"/>
      <protection locked="true" hidden="false"/>
    </xf>
    <xf numFmtId="169" fontId="6" fillId="2" borderId="1" xfId="0" applyFont="true" applyBorder="true" applyAlignment="true" applyProtection="false">
      <alignment horizontal="general" vertical="center" textRotation="0" wrapText="false" indent="0" shrinkToFit="false"/>
      <protection locked="true" hidden="false"/>
    </xf>
    <xf numFmtId="165" fontId="9" fillId="3" borderId="1" xfId="0" applyFont="true" applyBorder="true" applyAlignment="true" applyProtection="false">
      <alignment horizontal="center" vertical="center" textRotation="0" wrapText="true" indent="0" shrinkToFit="false"/>
      <protection locked="true" hidden="false"/>
    </xf>
    <xf numFmtId="164" fontId="9" fillId="3"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false" indent="0" shrinkToFit="false"/>
      <protection locked="true" hidden="false"/>
    </xf>
    <xf numFmtId="164" fontId="10" fillId="5" borderId="2" xfId="0" applyFont="true" applyBorder="true" applyAlignment="true" applyProtection="false">
      <alignment horizontal="general" vertical="center" textRotation="0" wrapText="false" indent="0" shrinkToFit="false"/>
      <protection locked="true" hidden="false"/>
    </xf>
    <xf numFmtId="164" fontId="10" fillId="0" borderId="2"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A8794"/>
      <rgbColor rgb="FF9999FF"/>
      <rgbColor rgb="FF993366"/>
      <rgbColor rgb="FFFFF9E5"/>
      <rgbColor rgb="FFF3F3F6"/>
      <rgbColor rgb="FF660066"/>
      <rgbColor rgb="FFFF8080"/>
      <rgbColor rgb="FF0066CC"/>
      <rgbColor rgb="FFD5D2DE"/>
      <rgbColor rgb="FF000080"/>
      <rgbColor rgb="FFFF00FF"/>
      <rgbColor rgb="FFFFFF00"/>
      <rgbColor rgb="FF00FFFF"/>
      <rgbColor rgb="FF800080"/>
      <rgbColor rgb="FF800000"/>
      <rgbColor rgb="FF008080"/>
      <rgbColor rgb="FF0000FF"/>
      <rgbColor rgb="FF00CCFF"/>
      <rgbColor rgb="FFEFE7FC"/>
      <rgbColor rgb="FFCCFFCC"/>
      <rgbColor rgb="FFFFFF99"/>
      <rgbColor rgb="FF99CCFF"/>
      <rgbColor rgb="FFFF99CC"/>
      <rgbColor rgb="FFCC99FF"/>
      <rgbColor rgb="FFFFCC99"/>
      <rgbColor rgb="FF3366FF"/>
      <rgbColor rgb="FF33CCCC"/>
      <rgbColor rgb="FF99CC00"/>
      <rgbColor rgb="FFFFCC00"/>
      <rgbColor rgb="FFFF9900"/>
      <rgbColor rgb="FFFF6600"/>
      <rgbColor rgb="FF55535F"/>
      <rgbColor rgb="FF969696"/>
      <rgbColor rgb="FF003366"/>
      <rgbColor rgb="FF339966"/>
      <rgbColor rgb="FF003300"/>
      <rgbColor rgb="FF333300"/>
      <rgbColor rgb="FF993300"/>
      <rgbColor rgb="FF993366"/>
      <rgbColor rgb="FF6820E2"/>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00"/>
  </cols>
  <sheetData>
    <row r="1" customFormat="false" ht="18.55" hidden="false" customHeight="false" outlineLevel="0" collapsed="false">
      <c r="A1" s="1" t="s">
        <v>0</v>
      </c>
    </row>
    <row r="3" customFormat="false" ht="15" hidden="false" customHeight="false" outlineLevel="0" collapsed="false">
      <c r="A3" s="2" t="s">
        <v>1</v>
      </c>
    </row>
    <row r="4" customFormat="false" ht="15" hidden="false" customHeight="false" outlineLevel="0" collapsed="false">
      <c r="A4" s="3"/>
      <c r="B4" s="4" t="s">
        <v>2</v>
      </c>
    </row>
    <row r="5" customFormat="false" ht="15" hidden="false" customHeight="false" outlineLevel="0" collapsed="false">
      <c r="A5" s="5"/>
      <c r="B5" s="4" t="s">
        <v>3</v>
      </c>
    </row>
    <row r="6" customFormat="false" ht="15" hidden="false" customHeight="false" outlineLevel="0" collapsed="false">
      <c r="B6" s="6" t="s">
        <v>4</v>
      </c>
    </row>
    <row r="8" customFormat="false" ht="15" hidden="false" customHeight="false" outlineLevel="0" collapsed="false">
      <c r="A8" s="2" t="s">
        <v>5</v>
      </c>
    </row>
    <row r="9" customFormat="false" ht="30" hidden="false" customHeight="true" outlineLevel="0" collapsed="false">
      <c r="A9" s="7" t="n">
        <v>1</v>
      </c>
      <c r="B9" s="8" t="s">
        <v>6</v>
      </c>
    </row>
    <row r="10" customFormat="false" ht="30" hidden="false" customHeight="true" outlineLevel="0" collapsed="false">
      <c r="A10" s="7" t="n">
        <v>2</v>
      </c>
      <c r="B10" s="8" t="s">
        <v>7</v>
      </c>
    </row>
    <row r="11" customFormat="false" ht="30" hidden="false" customHeight="true" outlineLevel="0" collapsed="false">
      <c r="A11" s="7" t="n">
        <v>3</v>
      </c>
      <c r="B11" s="8" t="s">
        <v>8</v>
      </c>
    </row>
    <row r="12" customFormat="false" ht="30" hidden="false" customHeight="true" outlineLevel="0" collapsed="false">
      <c r="A12" s="7" t="n">
        <v>4</v>
      </c>
      <c r="B12" s="8" t="s">
        <v>9</v>
      </c>
    </row>
    <row r="14" customFormat="false" ht="15" hidden="false" customHeight="false" outlineLevel="0" collapsed="false">
      <c r="A14" s="2" t="s">
        <v>10</v>
      </c>
    </row>
    <row r="15" customFormat="false" ht="30" hidden="false" customHeight="true" outlineLevel="0" collapsed="false">
      <c r="A15" s="7" t="s">
        <v>11</v>
      </c>
      <c r="B15" s="8" t="s">
        <v>12</v>
      </c>
    </row>
    <row r="16" customFormat="false" ht="30" hidden="false" customHeight="true" outlineLevel="0" collapsed="false">
      <c r="A16" s="7" t="s">
        <v>11</v>
      </c>
      <c r="B16" s="8" t="s">
        <v>13</v>
      </c>
    </row>
    <row r="17" customFormat="false" ht="45" hidden="false" customHeight="true" outlineLevel="0" collapsed="false">
      <c r="A17" s="7" t="s">
        <v>11</v>
      </c>
      <c r="B17" s="8" t="s">
        <v>14</v>
      </c>
    </row>
    <row r="18" customFormat="false" ht="30" hidden="false" customHeight="true" outlineLevel="0" collapsed="false">
      <c r="A18" s="7" t="s">
        <v>11</v>
      </c>
      <c r="B18" s="8" t="s">
        <v>15</v>
      </c>
    </row>
    <row r="21" customFormat="false" ht="15" hidden="false" customHeight="false" outlineLevel="0" collapsed="false">
      <c r="A21" s="9" t="s">
        <v>16</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14"/>
    <col collapsed="false" customWidth="true" hidden="false" outlineLevel="0" max="3" min="3" style="0" width="13"/>
    <col collapsed="false" customWidth="true" hidden="false" outlineLevel="0" max="7" min="4" style="0" width="14"/>
    <col collapsed="false" customWidth="true" hidden="false" outlineLevel="0" max="8" min="8" style="0" width="9"/>
    <col collapsed="false" customWidth="true" hidden="false" outlineLevel="0" max="10" min="9" style="0" width="14"/>
    <col collapsed="false" customWidth="true" hidden="false" outlineLevel="0" max="11" min="11" style="0" width="9"/>
    <col collapsed="false" customWidth="true" hidden="false" outlineLevel="0" max="12" min="12" style="0" width="10"/>
    <col collapsed="false" customWidth="true" hidden="false" outlineLevel="0" max="13" min="13" style="0" width="14"/>
    <col collapsed="false" customWidth="true" hidden="false" outlineLevel="0" max="14" min="14" style="0" width="24"/>
  </cols>
  <sheetData>
    <row r="1" customFormat="false" ht="18.55" hidden="false" customHeight="false" outlineLevel="0" collapsed="false">
      <c r="A1" s="1" t="s">
        <v>17</v>
      </c>
    </row>
    <row r="2" customFormat="false" ht="15" hidden="false" customHeight="false" outlineLevel="0" collapsed="false">
      <c r="A2" s="6" t="s">
        <v>18</v>
      </c>
    </row>
    <row r="4" customFormat="false" ht="43.5" hidden="false" customHeight="true" outlineLevel="0" collapsed="false">
      <c r="A4" s="10" t="s">
        <v>19</v>
      </c>
      <c r="B4" s="10" t="s">
        <v>20</v>
      </c>
      <c r="C4" s="10" t="s">
        <v>21</v>
      </c>
      <c r="D4" s="10" t="s">
        <v>22</v>
      </c>
      <c r="E4" s="10" t="s">
        <v>23</v>
      </c>
      <c r="F4" s="10" t="s">
        <v>24</v>
      </c>
      <c r="G4" s="10" t="s">
        <v>25</v>
      </c>
      <c r="H4" s="10" t="s">
        <v>26</v>
      </c>
      <c r="I4" s="10" t="s">
        <v>27</v>
      </c>
      <c r="J4" s="10" t="s">
        <v>28</v>
      </c>
      <c r="K4" s="10" t="s">
        <v>26</v>
      </c>
      <c r="L4" s="10" t="s">
        <v>29</v>
      </c>
      <c r="M4" s="10" t="s">
        <v>30</v>
      </c>
      <c r="N4" s="10" t="s">
        <v>31</v>
      </c>
    </row>
    <row r="5" customFormat="false" ht="15" hidden="false" customHeight="false" outlineLevel="0" collapsed="false">
      <c r="A5" s="5" t="str">
        <f aca="false">IF('Chantier 1'!$B$4="","",'Chantier 1'!$B$4)</f>
        <v>Exemple (fictif) : extension d'un atelier</v>
      </c>
      <c r="B5" s="11" t="n">
        <f aca="false">IF($A5="","",'Chantier 1'!$B$8)</f>
        <v>180000</v>
      </c>
      <c r="C5" s="12" t="n">
        <f aca="false">IF($A5="","",'Chantier 1'!$B$9)</f>
        <v>0.6</v>
      </c>
      <c r="D5" s="11" t="n">
        <f aca="false">IF($A5="","",'Chantier 1'!$C$49)</f>
        <v>140440</v>
      </c>
      <c r="E5" s="11" t="n">
        <f aca="false">IF($A5="","",'Chantier 1'!$D$49)</f>
        <v>92000</v>
      </c>
      <c r="F5" s="11" t="n">
        <f aca="false">IF($A5="","",'Chantier 1'!$D$48)</f>
        <v>108000</v>
      </c>
      <c r="G5" s="11" t="n">
        <f aca="false">IF($A5="","",'Chantier 1'!$D$50)</f>
        <v>16000</v>
      </c>
      <c r="H5" s="12" t="n">
        <f aca="false">IF($A5="","",'Chantier 1'!$D$51)</f>
        <v>0.148148148148148</v>
      </c>
      <c r="I5" s="11" t="n">
        <f aca="false">IF($A5="","",'Chantier 1'!$D$52)</f>
        <v>12960</v>
      </c>
      <c r="J5" s="11" t="n">
        <f aca="false">IF($A5="","",'Chantier 1'!$D$53)</f>
        <v>3040</v>
      </c>
      <c r="K5" s="12" t="n">
        <f aca="false">IF($A5="","",'Chantier 1'!$D$54)</f>
        <v>0.0281481481481481</v>
      </c>
      <c r="L5" s="12" t="n">
        <f aca="false">IF($A5="","",'Chantier 1'!$C$54)</f>
        <v>0.0997777777777778</v>
      </c>
      <c r="M5" s="11" t="n">
        <f aca="false">IF($A5="","",'Chantier 1'!$E$53)</f>
        <v>5066.67000000001</v>
      </c>
      <c r="N5" s="5" t="str">
        <f aca="false">IF($A5="","",IF(N(C5)=0,"Avancement à saisir",IF(J5&lt;0,"Marge négative",IF(AND(ISNUMBER('Chantier 1'!$E$54),'Chantier 1'!$E$54&lt;L5),"Sous le prévu","OK"))))</f>
        <v>Sous le prévu</v>
      </c>
    </row>
    <row r="6" customFormat="false" ht="15" hidden="false" customHeight="false" outlineLevel="0" collapsed="false">
      <c r="A6" s="5" t="str">
        <f aca="false">IF('Chantier 2'!$B$4="","",'Chantier 2'!$B$4)</f>
        <v>Exemple (fictif) : rénovation de bureaux</v>
      </c>
      <c r="B6" s="11" t="n">
        <f aca="false">IF($A6="","",'Chantier 2'!$B$8)</f>
        <v>95000</v>
      </c>
      <c r="C6" s="12" t="n">
        <f aca="false">IF($A6="","",'Chantier 2'!$B$9)</f>
        <v>0.35</v>
      </c>
      <c r="D6" s="11" t="n">
        <f aca="false">IF($A6="","",'Chantier 2'!$C$49)</f>
        <v>60620</v>
      </c>
      <c r="E6" s="11" t="n">
        <f aca="false">IF($A6="","",'Chantier 2'!$D$49)</f>
        <v>19240</v>
      </c>
      <c r="F6" s="11" t="n">
        <f aca="false">IF($A6="","",'Chantier 2'!$D$48)</f>
        <v>33250</v>
      </c>
      <c r="G6" s="11" t="n">
        <f aca="false">IF($A6="","",'Chantier 2'!$D$50)</f>
        <v>14010</v>
      </c>
      <c r="H6" s="12" t="n">
        <f aca="false">IF($A6="","",'Chantier 2'!$D$51)</f>
        <v>0.421353383458647</v>
      </c>
      <c r="I6" s="11" t="n">
        <f aca="false">IF($A6="","",'Chantier 2'!$D$52)</f>
        <v>3990</v>
      </c>
      <c r="J6" s="11" t="n">
        <f aca="false">IF($A6="","",'Chantier 2'!$D$53)</f>
        <v>10020</v>
      </c>
      <c r="K6" s="12" t="n">
        <f aca="false">IF($A6="","",'Chantier 2'!$D$54)</f>
        <v>0.301353383458647</v>
      </c>
      <c r="L6" s="12" t="n">
        <f aca="false">IF($A6="","",'Chantier 2'!$C$54)</f>
        <v>0.241894736842105</v>
      </c>
      <c r="M6" s="11" t="n">
        <f aca="false">IF($A6="","",'Chantier 2'!$E$53)</f>
        <v>28628.57</v>
      </c>
      <c r="N6" s="5" t="str">
        <f aca="false">IF($A6="","",IF(N(C6)=0,"Avancement à saisir",IF(J6&lt;0,"Marge négative",IF(AND(ISNUMBER('Chantier 2'!$E$54),'Chantier 2'!$E$54&lt;L6),"Sous le prévu","OK"))))</f>
        <v>OK</v>
      </c>
    </row>
    <row r="7" customFormat="false" ht="15" hidden="false" customHeight="false" outlineLevel="0" collapsed="false">
      <c r="A7" s="5" t="str">
        <f aca="false">IF('Chantier 3'!$B$4="","",'Chantier 3'!$B$4)</f>
        <v/>
      </c>
      <c r="B7" s="11" t="str">
        <f aca="false">IF($A7="","",'Chantier 3'!$B$8)</f>
        <v/>
      </c>
      <c r="C7" s="12" t="str">
        <f aca="false">IF($A7="","",'Chantier 3'!$B$9)</f>
        <v/>
      </c>
      <c r="D7" s="11" t="str">
        <f aca="false">IF($A7="","",'Chantier 3'!$C$49)</f>
        <v/>
      </c>
      <c r="E7" s="11" t="str">
        <f aca="false">IF($A7="","",'Chantier 3'!$D$49)</f>
        <v/>
      </c>
      <c r="F7" s="11" t="str">
        <f aca="false">IF($A7="","",'Chantier 3'!$D$48)</f>
        <v/>
      </c>
      <c r="G7" s="11" t="str">
        <f aca="false">IF($A7="","",'Chantier 3'!$D$50)</f>
        <v/>
      </c>
      <c r="H7" s="12" t="str">
        <f aca="false">IF($A7="","",'Chantier 3'!$D$51)</f>
        <v/>
      </c>
      <c r="I7" s="11" t="str">
        <f aca="false">IF($A7="","",'Chantier 3'!$D$52)</f>
        <v/>
      </c>
      <c r="J7" s="11" t="str">
        <f aca="false">IF($A7="","",'Chantier 3'!$D$53)</f>
        <v/>
      </c>
      <c r="K7" s="12" t="str">
        <f aca="false">IF($A7="","",'Chantier 3'!$D$54)</f>
        <v/>
      </c>
      <c r="L7" s="12" t="str">
        <f aca="false">IF($A7="","",'Chantier 3'!$C$54)</f>
        <v/>
      </c>
      <c r="M7" s="11" t="str">
        <f aca="false">IF($A7="","",'Chantier 3'!$E$53)</f>
        <v/>
      </c>
      <c r="N7" s="5" t="str">
        <f aca="false">IF($A7="","",IF(N(C7)=0,"Avancement à saisir",IF(J7&lt;0,"Marge négative",IF(AND(ISNUMBER('Chantier 3'!$E$54),'Chantier 3'!$E$54&lt;L7),"Sous le prévu","OK"))))</f>
        <v/>
      </c>
    </row>
    <row r="8" customFormat="false" ht="15" hidden="false" customHeight="false" outlineLevel="0" collapsed="false">
      <c r="A8" s="5" t="str">
        <f aca="false">IF('Chantier 4'!$B$4="","",'Chantier 4'!$B$4)</f>
        <v/>
      </c>
      <c r="B8" s="11" t="str">
        <f aca="false">IF($A8="","",'Chantier 4'!$B$8)</f>
        <v/>
      </c>
      <c r="C8" s="12" t="str">
        <f aca="false">IF($A8="","",'Chantier 4'!$B$9)</f>
        <v/>
      </c>
      <c r="D8" s="11" t="str">
        <f aca="false">IF($A8="","",'Chantier 4'!$C$49)</f>
        <v/>
      </c>
      <c r="E8" s="11" t="str">
        <f aca="false">IF($A8="","",'Chantier 4'!$D$49)</f>
        <v/>
      </c>
      <c r="F8" s="11" t="str">
        <f aca="false">IF($A8="","",'Chantier 4'!$D$48)</f>
        <v/>
      </c>
      <c r="G8" s="11" t="str">
        <f aca="false">IF($A8="","",'Chantier 4'!$D$50)</f>
        <v/>
      </c>
      <c r="H8" s="12" t="str">
        <f aca="false">IF($A8="","",'Chantier 4'!$D$51)</f>
        <v/>
      </c>
      <c r="I8" s="11" t="str">
        <f aca="false">IF($A8="","",'Chantier 4'!$D$52)</f>
        <v/>
      </c>
      <c r="J8" s="11" t="str">
        <f aca="false">IF($A8="","",'Chantier 4'!$D$53)</f>
        <v/>
      </c>
      <c r="K8" s="12" t="str">
        <f aca="false">IF($A8="","",'Chantier 4'!$D$54)</f>
        <v/>
      </c>
      <c r="L8" s="12" t="str">
        <f aca="false">IF($A8="","",'Chantier 4'!$C$54)</f>
        <v/>
      </c>
      <c r="M8" s="11" t="str">
        <f aca="false">IF($A8="","",'Chantier 4'!$E$53)</f>
        <v/>
      </c>
      <c r="N8" s="5" t="str">
        <f aca="false">IF($A8="","",IF(N(C8)=0,"Avancement à saisir",IF(J8&lt;0,"Marge négative",IF(AND(ISNUMBER('Chantier 4'!$E$54),'Chantier 4'!$E$54&lt;L8),"Sous le prévu","OK"))))</f>
        <v/>
      </c>
    </row>
    <row r="9" customFormat="false" ht="15" hidden="false" customHeight="false" outlineLevel="0" collapsed="false">
      <c r="A9" s="5" t="str">
        <f aca="false">IF('Chantier 5'!$B$4="","",'Chantier 5'!$B$4)</f>
        <v/>
      </c>
      <c r="B9" s="11" t="str">
        <f aca="false">IF($A9="","",'Chantier 5'!$B$8)</f>
        <v/>
      </c>
      <c r="C9" s="12" t="str">
        <f aca="false">IF($A9="","",'Chantier 5'!$B$9)</f>
        <v/>
      </c>
      <c r="D9" s="11" t="str">
        <f aca="false">IF($A9="","",'Chantier 5'!$C$49)</f>
        <v/>
      </c>
      <c r="E9" s="11" t="str">
        <f aca="false">IF($A9="","",'Chantier 5'!$D$49)</f>
        <v/>
      </c>
      <c r="F9" s="11" t="str">
        <f aca="false">IF($A9="","",'Chantier 5'!$D$48)</f>
        <v/>
      </c>
      <c r="G9" s="11" t="str">
        <f aca="false">IF($A9="","",'Chantier 5'!$D$50)</f>
        <v/>
      </c>
      <c r="H9" s="12" t="str">
        <f aca="false">IF($A9="","",'Chantier 5'!$D$51)</f>
        <v/>
      </c>
      <c r="I9" s="11" t="str">
        <f aca="false">IF($A9="","",'Chantier 5'!$D$52)</f>
        <v/>
      </c>
      <c r="J9" s="11" t="str">
        <f aca="false">IF($A9="","",'Chantier 5'!$D$53)</f>
        <v/>
      </c>
      <c r="K9" s="12" t="str">
        <f aca="false">IF($A9="","",'Chantier 5'!$D$54)</f>
        <v/>
      </c>
      <c r="L9" s="12" t="str">
        <f aca="false">IF($A9="","",'Chantier 5'!$C$54)</f>
        <v/>
      </c>
      <c r="M9" s="11" t="str">
        <f aca="false">IF($A9="","",'Chantier 5'!$E$53)</f>
        <v/>
      </c>
      <c r="N9" s="5" t="str">
        <f aca="false">IF($A9="","",IF(N(C9)=0,"Avancement à saisir",IF(J9&lt;0,"Marge négative",IF(AND(ISNUMBER('Chantier 5'!$E$54),'Chantier 5'!$E$54&lt;L9),"Sous le prévu","OK"))))</f>
        <v/>
      </c>
    </row>
    <row r="10" customFormat="false" ht="15" hidden="false" customHeight="false" outlineLevel="0" collapsed="false">
      <c r="A10" s="5" t="str">
        <f aca="false">IF('Chantier 6'!$B$4="","",'Chantier 6'!$B$4)</f>
        <v/>
      </c>
      <c r="B10" s="11" t="str">
        <f aca="false">IF($A10="","",'Chantier 6'!$B$8)</f>
        <v/>
      </c>
      <c r="C10" s="12" t="str">
        <f aca="false">IF($A10="","",'Chantier 6'!$B$9)</f>
        <v/>
      </c>
      <c r="D10" s="11" t="str">
        <f aca="false">IF($A10="","",'Chantier 6'!$C$49)</f>
        <v/>
      </c>
      <c r="E10" s="11" t="str">
        <f aca="false">IF($A10="","",'Chantier 6'!$D$49)</f>
        <v/>
      </c>
      <c r="F10" s="11" t="str">
        <f aca="false">IF($A10="","",'Chantier 6'!$D$48)</f>
        <v/>
      </c>
      <c r="G10" s="11" t="str">
        <f aca="false">IF($A10="","",'Chantier 6'!$D$50)</f>
        <v/>
      </c>
      <c r="H10" s="12" t="str">
        <f aca="false">IF($A10="","",'Chantier 6'!$D$51)</f>
        <v/>
      </c>
      <c r="I10" s="11" t="str">
        <f aca="false">IF($A10="","",'Chantier 6'!$D$52)</f>
        <v/>
      </c>
      <c r="J10" s="11" t="str">
        <f aca="false">IF($A10="","",'Chantier 6'!$D$53)</f>
        <v/>
      </c>
      <c r="K10" s="12" t="str">
        <f aca="false">IF($A10="","",'Chantier 6'!$D$54)</f>
        <v/>
      </c>
      <c r="L10" s="12" t="str">
        <f aca="false">IF($A10="","",'Chantier 6'!$C$54)</f>
        <v/>
      </c>
      <c r="M10" s="11" t="str">
        <f aca="false">IF($A10="","",'Chantier 6'!$E$53)</f>
        <v/>
      </c>
      <c r="N10" s="5" t="str">
        <f aca="false">IF($A10="","",IF(N(C10)=0,"Avancement à saisir",IF(J10&lt;0,"Marge négative",IF(AND(ISNUMBER('Chantier 6'!$E$54),'Chantier 6'!$E$54&lt;L10),"Sous le prévu","OK"))))</f>
        <v/>
      </c>
    </row>
    <row r="11" customFormat="false" ht="15" hidden="false" customHeight="false" outlineLevel="0" collapsed="false">
      <c r="A11" s="10" t="s">
        <v>32</v>
      </c>
      <c r="B11" s="13" t="n">
        <f aca="false">SUM(B5:B10)</f>
        <v>275000</v>
      </c>
      <c r="C11" s="14" t="n">
        <f aca="false">IF(B11=0,"",F11/B11)</f>
        <v>0.513636363636364</v>
      </c>
      <c r="D11" s="13" t="n">
        <f aca="false">SUM(D5:D10)</f>
        <v>201060</v>
      </c>
      <c r="E11" s="13" t="n">
        <f aca="false">SUM(E5:E10)</f>
        <v>111240</v>
      </c>
      <c r="F11" s="13" t="n">
        <f aca="false">SUM(F5:F10)</f>
        <v>141250</v>
      </c>
      <c r="G11" s="13" t="n">
        <f aca="false">SUM(G5:G10)</f>
        <v>30010</v>
      </c>
      <c r="H11" s="14" t="n">
        <f aca="false">IF(F11=0,"",G11/F11)</f>
        <v>0.21246017699115</v>
      </c>
      <c r="I11" s="13" t="n">
        <f aca="false">SUM(I5:I10)</f>
        <v>16950</v>
      </c>
      <c r="J11" s="13" t="n">
        <f aca="false">SUM(J5:J10)</f>
        <v>13060</v>
      </c>
      <c r="K11" s="14" t="n">
        <f aca="false">IF(F11=0,"",J11/F11)</f>
        <v>0.0924601769911504</v>
      </c>
      <c r="L11" s="10"/>
      <c r="M11" s="13" t="n">
        <f aca="false">SUM(M5:M10)</f>
        <v>33695.24</v>
      </c>
      <c r="N11" s="10"/>
    </row>
    <row r="12" customFormat="false" ht="15" hidden="false" customHeight="false" outlineLevel="0" collapsed="false">
      <c r="A12" s="6" t="s">
        <v>33</v>
      </c>
    </row>
    <row r="14" customFormat="false" ht="15" hidden="false" customHeight="false" outlineLevel="0" collapsed="false">
      <c r="A14" s="9" t="s">
        <v>16</v>
      </c>
    </row>
  </sheetData>
  <conditionalFormatting sqref="N5:N10">
    <cfRule type="expression" priority="2" aboveAverage="0" equalAverage="0" bottom="0" percent="0" rank="0" text="" dxfId="0">
      <formula>OR(N5="Marge négative",N5="Sous le prévu")</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t="s">
        <v>36</v>
      </c>
    </row>
    <row r="5" customFormat="false" ht="15" hidden="false" customHeight="false" outlineLevel="0" collapsed="false">
      <c r="A5" s="15" t="s">
        <v>37</v>
      </c>
      <c r="B5" s="16" t="s">
        <v>38</v>
      </c>
    </row>
    <row r="6" customFormat="false" ht="15" hidden="false" customHeight="false" outlineLevel="0" collapsed="false">
      <c r="A6" s="15" t="s">
        <v>39</v>
      </c>
      <c r="B6" s="16" t="s">
        <v>40</v>
      </c>
    </row>
    <row r="7" customFormat="false" ht="15" hidden="false" customHeight="false" outlineLevel="0" collapsed="false">
      <c r="A7" s="15" t="s">
        <v>41</v>
      </c>
      <c r="B7" s="17" t="n">
        <v>46327</v>
      </c>
    </row>
    <row r="8" customFormat="false" ht="27.75" hidden="false" customHeight="true" outlineLevel="0" collapsed="false">
      <c r="A8" s="15" t="s">
        <v>42</v>
      </c>
      <c r="B8" s="18" t="n">
        <v>180000</v>
      </c>
    </row>
    <row r="9" customFormat="false" ht="15" hidden="false" customHeight="false" outlineLevel="0" collapsed="false">
      <c r="A9" s="15" t="s">
        <v>43</v>
      </c>
      <c r="B9" s="19" t="n">
        <v>0.6</v>
      </c>
    </row>
    <row r="10" customFormat="false" ht="27.75" hidden="false" customHeight="true" outlineLevel="0" collapsed="false">
      <c r="A10" s="15" t="s">
        <v>44</v>
      </c>
      <c r="B10" s="19" t="n">
        <v>0.12</v>
      </c>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t="s">
        <v>56</v>
      </c>
      <c r="C13" s="20"/>
      <c r="D13" s="20"/>
      <c r="E13" s="21" t="n">
        <v>28000</v>
      </c>
      <c r="F13" s="20"/>
      <c r="G13" s="20"/>
      <c r="H13" s="21" t="n">
        <v>19500</v>
      </c>
      <c r="I13" s="22" t="n">
        <f aca="false">IF(AND(N(E13)=0,N(H13)=0),"",H13-E13)</f>
        <v>-8500</v>
      </c>
      <c r="J13" s="12" t="n">
        <f aca="false">IF(N(E13)=0,"",(H13-E13)/E13)</f>
        <v>-0.303571428571429</v>
      </c>
    </row>
    <row r="14" customFormat="false" ht="15" hidden="false" customHeight="false" outlineLevel="0" collapsed="false">
      <c r="A14" s="5" t="s">
        <v>55</v>
      </c>
      <c r="B14" s="3" t="s">
        <v>57</v>
      </c>
      <c r="C14" s="20"/>
      <c r="D14" s="20"/>
      <c r="E14" s="21" t="n">
        <v>22000</v>
      </c>
      <c r="F14" s="20"/>
      <c r="G14" s="20"/>
      <c r="H14" s="21" t="n">
        <v>13800</v>
      </c>
      <c r="I14" s="22" t="n">
        <f aca="false">IF(AND(N(E14)=0,N(H14)=0),"",H14-E14)</f>
        <v>-8200</v>
      </c>
      <c r="J14" s="12" t="n">
        <f aca="false">IF(N(E14)=0,"",(H14-E14)/E14)</f>
        <v>-0.372727272727273</v>
      </c>
    </row>
    <row r="15" customFormat="false" ht="15" hidden="false" customHeight="false" outlineLevel="0" collapsed="false">
      <c r="A15" s="5" t="s">
        <v>55</v>
      </c>
      <c r="B15" s="3" t="s">
        <v>58</v>
      </c>
      <c r="C15" s="20"/>
      <c r="D15" s="20"/>
      <c r="E15" s="21" t="n">
        <v>9000</v>
      </c>
      <c r="F15" s="20"/>
      <c r="G15" s="20"/>
      <c r="H15" s="21" t="n">
        <v>2400</v>
      </c>
      <c r="I15" s="22" t="n">
        <f aca="false">IF(AND(N(E15)=0,N(H15)=0),"",H15-E15)</f>
        <v>-6600</v>
      </c>
      <c r="J15" s="12" t="n">
        <f aca="false">IF(N(E15)=0,"",(H15-E15)/E15)</f>
        <v>-0.733333333333333</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59000</v>
      </c>
      <c r="F17" s="24"/>
      <c r="G17" s="23"/>
      <c r="H17" s="25" t="n">
        <f aca="false">SUM(H13:H16)</f>
        <v>35700</v>
      </c>
      <c r="I17" s="26" t="n">
        <f aca="false">H17-E17</f>
        <v>-23300</v>
      </c>
      <c r="J17" s="27" t="n">
        <f aca="false">IF(E17=0,"",I17/E17)</f>
        <v>-0.394915254237288</v>
      </c>
    </row>
    <row r="18" customFormat="false" ht="15" hidden="false" customHeight="false" outlineLevel="0" collapsed="false">
      <c r="A18" s="5" t="s">
        <v>60</v>
      </c>
      <c r="B18" s="3" t="s">
        <v>61</v>
      </c>
      <c r="C18" s="28" t="n">
        <v>900</v>
      </c>
      <c r="D18" s="21" t="n">
        <v>38</v>
      </c>
      <c r="E18" s="11" t="n">
        <f aca="false">ROUND(C18*D18,2)</f>
        <v>34200</v>
      </c>
      <c r="F18" s="28" t="n">
        <v>610</v>
      </c>
      <c r="G18" s="21" t="n">
        <v>38</v>
      </c>
      <c r="H18" s="11" t="n">
        <f aca="false">ROUND(F18*G18,2)</f>
        <v>23180</v>
      </c>
      <c r="I18" s="22" t="n">
        <f aca="false">IF(AND(N(E18)=0,N(H18)=0),"",H18-E18)</f>
        <v>-11020</v>
      </c>
      <c r="J18" s="12" t="n">
        <f aca="false">IF(N(E18)=0,"",(H18-E18)/E18)</f>
        <v>-0.322222222222222</v>
      </c>
    </row>
    <row r="19" customFormat="false" ht="15" hidden="false" customHeight="false" outlineLevel="0" collapsed="false">
      <c r="A19" s="5" t="s">
        <v>60</v>
      </c>
      <c r="B19" s="3" t="s">
        <v>62</v>
      </c>
      <c r="C19" s="28" t="n">
        <v>120</v>
      </c>
      <c r="D19" s="21" t="n">
        <v>52</v>
      </c>
      <c r="E19" s="11" t="n">
        <f aca="false">ROUND(C19*D19,2)</f>
        <v>6240</v>
      </c>
      <c r="F19" s="28" t="n">
        <v>85</v>
      </c>
      <c r="G19" s="21" t="n">
        <v>52</v>
      </c>
      <c r="H19" s="11" t="n">
        <f aca="false">ROUND(F19*G19,2)</f>
        <v>4420</v>
      </c>
      <c r="I19" s="22" t="n">
        <f aca="false">IF(AND(N(E19)=0,N(H19)=0),"",H19-E19)</f>
        <v>-1820</v>
      </c>
      <c r="J19" s="12" t="n">
        <f aca="false">IF(N(E19)=0,"",(H19-E19)/E19)</f>
        <v>-0.291666666666667</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1020</v>
      </c>
      <c r="D22" s="23"/>
      <c r="E22" s="25" t="n">
        <f aca="false">SUM(E18:E21)</f>
        <v>40440</v>
      </c>
      <c r="F22" s="24" t="n">
        <f aca="false">SUM(F18:F21)</f>
        <v>695</v>
      </c>
      <c r="G22" s="23"/>
      <c r="H22" s="25" t="n">
        <f aca="false">SUM(H18:H21)</f>
        <v>27600</v>
      </c>
      <c r="I22" s="26" t="n">
        <f aca="false">H22-E22</f>
        <v>-12840</v>
      </c>
      <c r="J22" s="27" t="n">
        <f aca="false">IF(E22=0,"",I22/E22)</f>
        <v>-0.317507418397626</v>
      </c>
    </row>
    <row r="23" customFormat="false" ht="15" hidden="false" customHeight="false" outlineLevel="0" collapsed="false">
      <c r="A23" s="5" t="s">
        <v>63</v>
      </c>
      <c r="B23" s="3" t="s">
        <v>64</v>
      </c>
      <c r="C23" s="20"/>
      <c r="D23" s="20"/>
      <c r="E23" s="21" t="n">
        <v>14000</v>
      </c>
      <c r="F23" s="20"/>
      <c r="G23" s="20"/>
      <c r="H23" s="21" t="n">
        <v>14600</v>
      </c>
      <c r="I23" s="22" t="n">
        <f aca="false">IF(AND(N(E23)=0,N(H23)=0),"",H23-E23)</f>
        <v>600</v>
      </c>
      <c r="J23" s="12" t="n">
        <f aca="false">IF(N(E23)=0,"",(H23-E23)/E23)</f>
        <v>0.0428571428571429</v>
      </c>
    </row>
    <row r="24" customFormat="false" ht="15" hidden="false" customHeight="false" outlineLevel="0" collapsed="false">
      <c r="A24" s="5" t="s">
        <v>63</v>
      </c>
      <c r="B24" s="3" t="s">
        <v>65</v>
      </c>
      <c r="C24" s="20"/>
      <c r="D24" s="20"/>
      <c r="E24" s="21" t="n">
        <v>11000</v>
      </c>
      <c r="F24" s="20"/>
      <c r="G24" s="20"/>
      <c r="H24" s="21" t="n">
        <v>3000</v>
      </c>
      <c r="I24" s="22" t="n">
        <f aca="false">IF(AND(N(E24)=0,N(H24)=0),"",H24-E24)</f>
        <v>-8000</v>
      </c>
      <c r="J24" s="12" t="n">
        <f aca="false">IF(N(E24)=0,"",(H24-E24)/E24)</f>
        <v>-0.727272727272727</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25000</v>
      </c>
      <c r="F26" s="24"/>
      <c r="G26" s="23"/>
      <c r="H26" s="25" t="n">
        <f aca="false">SUM(H23:H25)</f>
        <v>17600</v>
      </c>
      <c r="I26" s="26" t="n">
        <f aca="false">H26-E26</f>
        <v>-7400</v>
      </c>
      <c r="J26" s="27" t="n">
        <f aca="false">IF(E26=0,"",I26/E26)</f>
        <v>-0.296</v>
      </c>
    </row>
    <row r="27" customFormat="false" ht="15" hidden="false" customHeight="false" outlineLevel="0" collapsed="false">
      <c r="A27" s="5" t="s">
        <v>66</v>
      </c>
      <c r="B27" s="3" t="s">
        <v>67</v>
      </c>
      <c r="C27" s="20"/>
      <c r="D27" s="20"/>
      <c r="E27" s="21" t="n">
        <v>7500</v>
      </c>
      <c r="F27" s="20"/>
      <c r="G27" s="20"/>
      <c r="H27" s="21" t="n">
        <v>5200</v>
      </c>
      <c r="I27" s="22" t="n">
        <f aca="false">IF(AND(N(E27)=0,N(H27)=0),"",H27-E27)</f>
        <v>-2300</v>
      </c>
      <c r="J27" s="12" t="n">
        <f aca="false">IF(N(E27)=0,"",(H27-E27)/E27)</f>
        <v>-0.306666666666667</v>
      </c>
    </row>
    <row r="28" customFormat="false" ht="15" hidden="false" customHeight="false" outlineLevel="0" collapsed="false">
      <c r="A28" s="5" t="s">
        <v>66</v>
      </c>
      <c r="B28" s="3" t="s">
        <v>68</v>
      </c>
      <c r="C28" s="20"/>
      <c r="D28" s="20"/>
      <c r="E28" s="21" t="n">
        <v>3000</v>
      </c>
      <c r="F28" s="20"/>
      <c r="G28" s="20"/>
      <c r="H28" s="21" t="n">
        <v>2100</v>
      </c>
      <c r="I28" s="22" t="n">
        <f aca="false">IF(AND(N(E28)=0,N(H28)=0),"",H28-E28)</f>
        <v>-900</v>
      </c>
      <c r="J28" s="12" t="n">
        <f aca="false">IF(N(E28)=0,"",(H28-E28)/E28)</f>
        <v>-0.3</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10500</v>
      </c>
      <c r="F30" s="24"/>
      <c r="G30" s="23"/>
      <c r="H30" s="25" t="n">
        <f aca="false">SUM(H27:H29)</f>
        <v>7300</v>
      </c>
      <c r="I30" s="26" t="n">
        <f aca="false">H30-E30</f>
        <v>-3200</v>
      </c>
      <c r="J30" s="27" t="n">
        <f aca="false">IF(E30=0,"",I30/E30)</f>
        <v>-0.304761904761905</v>
      </c>
    </row>
    <row r="31" customFormat="false" ht="15" hidden="false" customHeight="false" outlineLevel="0" collapsed="false">
      <c r="A31" s="5" t="s">
        <v>69</v>
      </c>
      <c r="B31" s="3" t="s">
        <v>70</v>
      </c>
      <c r="C31" s="20"/>
      <c r="D31" s="20"/>
      <c r="E31" s="21" t="n">
        <v>3500</v>
      </c>
      <c r="F31" s="20"/>
      <c r="G31" s="20"/>
      <c r="H31" s="21" t="n">
        <v>2300</v>
      </c>
      <c r="I31" s="22" t="n">
        <f aca="false">IF(AND(N(E31)=0,N(H31)=0),"",H31-E31)</f>
        <v>-1200</v>
      </c>
      <c r="J31" s="12" t="n">
        <f aca="false">IF(N(E31)=0,"",(H31-E31)/E31)</f>
        <v>-0.342857142857143</v>
      </c>
    </row>
    <row r="32" customFormat="false" ht="15" hidden="false" customHeight="false" outlineLevel="0" collapsed="false">
      <c r="A32" s="5" t="s">
        <v>69</v>
      </c>
      <c r="B32" s="3" t="s">
        <v>71</v>
      </c>
      <c r="C32" s="20"/>
      <c r="D32" s="20"/>
      <c r="E32" s="21" t="n">
        <v>2000</v>
      </c>
      <c r="F32" s="20"/>
      <c r="G32" s="20"/>
      <c r="H32" s="21" t="n">
        <v>1500</v>
      </c>
      <c r="I32" s="22" t="n">
        <f aca="false">IF(AND(N(E32)=0,N(H32)=0),"",H32-E32)</f>
        <v>-500</v>
      </c>
      <c r="J32" s="12" t="n">
        <f aca="false">IF(N(E32)=0,"",(H32-E32)/E32)</f>
        <v>-0.25</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5500</v>
      </c>
      <c r="F34" s="24"/>
      <c r="G34" s="23"/>
      <c r="H34" s="25" t="n">
        <f aca="false">SUM(H31:H33)</f>
        <v>3800</v>
      </c>
      <c r="I34" s="26" t="n">
        <f aca="false">H34-E34</f>
        <v>-1700</v>
      </c>
      <c r="J34" s="27" t="n">
        <f aca="false">IF(E34=0,"",I34/E34)</f>
        <v>-0.309090909090909</v>
      </c>
    </row>
    <row r="35" customFormat="false" ht="15" hidden="false" customHeight="false" outlineLevel="0" collapsed="false">
      <c r="A35" s="10" t="s">
        <v>72</v>
      </c>
      <c r="B35" s="10" t="s">
        <v>73</v>
      </c>
      <c r="C35" s="10"/>
      <c r="D35" s="10"/>
      <c r="E35" s="29" t="n">
        <f aca="false">E17+E22+E26+E30+E34</f>
        <v>140440</v>
      </c>
      <c r="F35" s="10"/>
      <c r="G35" s="10"/>
      <c r="H35" s="29" t="n">
        <f aca="false">H17+H22+H26+H30+H34</f>
        <v>92000</v>
      </c>
      <c r="I35" s="13" t="n">
        <f aca="false">H35-E35</f>
        <v>-48440</v>
      </c>
      <c r="J35" s="14" t="n">
        <f aca="false">IF(E35=0,"",I35/E35)</f>
        <v>-0.344915978353745</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59000</v>
      </c>
      <c r="D39" s="11" t="n">
        <f aca="false">ROUND(E17*$B$9,2)</f>
        <v>35400</v>
      </c>
      <c r="E39" s="11" t="n">
        <f aca="false">H17</f>
        <v>35700</v>
      </c>
      <c r="F39" s="22" t="n">
        <f aca="false">E39-D39</f>
        <v>300</v>
      </c>
      <c r="G39" s="12" t="n">
        <f aca="false">IF(D39=0,"",F39/D39)</f>
        <v>0.00847457627118644</v>
      </c>
    </row>
    <row r="40" customFormat="false" ht="15" hidden="false" customHeight="false" outlineLevel="0" collapsed="false">
      <c r="A40" s="31" t="s">
        <v>60</v>
      </c>
      <c r="B40" s="31"/>
      <c r="C40" s="11" t="n">
        <f aca="false">E22</f>
        <v>40440</v>
      </c>
      <c r="D40" s="11" t="n">
        <f aca="false">ROUND(E22*$B$9,2)</f>
        <v>24264</v>
      </c>
      <c r="E40" s="11" t="n">
        <f aca="false">H22</f>
        <v>27600</v>
      </c>
      <c r="F40" s="22" t="n">
        <f aca="false">E40-D40</f>
        <v>3336</v>
      </c>
      <c r="G40" s="12" t="n">
        <f aca="false">IF(D40=0,"",F40/D40)</f>
        <v>0.137487636003956</v>
      </c>
    </row>
    <row r="41" customFormat="false" ht="15" hidden="false" customHeight="false" outlineLevel="0" collapsed="false">
      <c r="A41" s="31" t="s">
        <v>63</v>
      </c>
      <c r="B41" s="31"/>
      <c r="C41" s="11" t="n">
        <f aca="false">E26</f>
        <v>25000</v>
      </c>
      <c r="D41" s="11" t="n">
        <f aca="false">ROUND(E26*$B$9,2)</f>
        <v>15000</v>
      </c>
      <c r="E41" s="11" t="n">
        <f aca="false">H26</f>
        <v>17600</v>
      </c>
      <c r="F41" s="22" t="n">
        <f aca="false">E41-D41</f>
        <v>2600</v>
      </c>
      <c r="G41" s="12" t="n">
        <f aca="false">IF(D41=0,"",F41/D41)</f>
        <v>0.173333333333333</v>
      </c>
    </row>
    <row r="42" customFormat="false" ht="15" hidden="false" customHeight="false" outlineLevel="0" collapsed="false">
      <c r="A42" s="31" t="s">
        <v>66</v>
      </c>
      <c r="B42" s="31"/>
      <c r="C42" s="11" t="n">
        <f aca="false">E30</f>
        <v>10500</v>
      </c>
      <c r="D42" s="11" t="n">
        <f aca="false">ROUND(E30*$B$9,2)</f>
        <v>6300</v>
      </c>
      <c r="E42" s="11" t="n">
        <f aca="false">H30</f>
        <v>7300</v>
      </c>
      <c r="F42" s="22" t="n">
        <f aca="false">E42-D42</f>
        <v>1000</v>
      </c>
      <c r="G42" s="12" t="n">
        <f aca="false">IF(D42=0,"",F42/D42)</f>
        <v>0.158730158730159</v>
      </c>
    </row>
    <row r="43" customFormat="false" ht="15" hidden="false" customHeight="false" outlineLevel="0" collapsed="false">
      <c r="A43" s="31" t="s">
        <v>69</v>
      </c>
      <c r="B43" s="31"/>
      <c r="C43" s="11" t="n">
        <f aca="false">E34</f>
        <v>5500</v>
      </c>
      <c r="D43" s="11" t="n">
        <f aca="false">ROUND(E34*$B$9,2)</f>
        <v>3300</v>
      </c>
      <c r="E43" s="11" t="n">
        <f aca="false">H34</f>
        <v>3800</v>
      </c>
      <c r="F43" s="22" t="n">
        <f aca="false">E43-D43</f>
        <v>500</v>
      </c>
      <c r="G43" s="12" t="n">
        <f aca="false">IF(D43=0,"",F43/D43)</f>
        <v>0.151515151515152</v>
      </c>
    </row>
    <row r="44" customFormat="false" ht="15" hidden="false" customHeight="false" outlineLevel="0" collapsed="false">
      <c r="A44" s="32" t="s">
        <v>72</v>
      </c>
      <c r="B44" s="32"/>
      <c r="C44" s="25" t="n">
        <f aca="false">E35</f>
        <v>140440</v>
      </c>
      <c r="D44" s="25" t="n">
        <f aca="false">ROUND(E35*$B$9,2)</f>
        <v>84264</v>
      </c>
      <c r="E44" s="25" t="n">
        <f aca="false">H35</f>
        <v>92000</v>
      </c>
      <c r="F44" s="26" t="n">
        <f aca="false">E44-D44</f>
        <v>7736</v>
      </c>
      <c r="G44" s="27" t="n">
        <f aca="false">IF(D44=0,"",F44/D44)</f>
        <v>0.0918067027437577</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180000</v>
      </c>
      <c r="D48" s="11" t="n">
        <f aca="false">ROUND($B$8*$B$9,2)</f>
        <v>108000</v>
      </c>
      <c r="E48" s="11" t="n">
        <f aca="false">$B$8</f>
        <v>180000</v>
      </c>
    </row>
    <row r="49" customFormat="false" ht="15" hidden="false" customHeight="false" outlineLevel="0" collapsed="false">
      <c r="A49" s="31" t="s">
        <v>72</v>
      </c>
      <c r="B49" s="31"/>
      <c r="C49" s="11" t="n">
        <f aca="false">E35</f>
        <v>140440</v>
      </c>
      <c r="D49" s="11" t="n">
        <f aca="false">H35</f>
        <v>92000</v>
      </c>
      <c r="E49" s="11" t="n">
        <f aca="false">IF(N($B$9)&gt;0,ROUND(H35/$B$9,2),"")</f>
        <v>153333.33</v>
      </c>
    </row>
    <row r="50" customFormat="false" ht="15" hidden="false" customHeight="false" outlineLevel="0" collapsed="false">
      <c r="A50" s="32" t="s">
        <v>84</v>
      </c>
      <c r="B50" s="32"/>
      <c r="C50" s="25" t="n">
        <f aca="false">C48-C49</f>
        <v>39560</v>
      </c>
      <c r="D50" s="25" t="n">
        <f aca="false">D48-D49</f>
        <v>16000</v>
      </c>
      <c r="E50" s="25" t="n">
        <f aca="false">IF(E49="","",E48-E49)</f>
        <v>26666.67</v>
      </c>
    </row>
    <row r="51" customFormat="false" ht="15" hidden="false" customHeight="false" outlineLevel="0" collapsed="false">
      <c r="A51" s="31" t="s">
        <v>85</v>
      </c>
      <c r="B51" s="31"/>
      <c r="C51" s="12" t="n">
        <f aca="false">IF(OR(C48=0,C50=""),"",C50/C48)</f>
        <v>0.219777777777778</v>
      </c>
      <c r="D51" s="12" t="n">
        <f aca="false">IF(OR(D48=0,D50=""),"",D50/D48)</f>
        <v>0.148148148148148</v>
      </c>
      <c r="E51" s="12" t="n">
        <f aca="false">IF(OR(E48=0,E50=""),"",E50/E48)</f>
        <v>0.148148166666667</v>
      </c>
    </row>
    <row r="52" customFormat="false" ht="15" hidden="false" customHeight="false" outlineLevel="0" collapsed="false">
      <c r="A52" s="31" t="s">
        <v>86</v>
      </c>
      <c r="B52" s="31"/>
      <c r="C52" s="11" t="n">
        <f aca="false">ROUND(C48*$B$10,2)</f>
        <v>21600</v>
      </c>
      <c r="D52" s="11" t="n">
        <f aca="false">ROUND(D48*$B$10,2)</f>
        <v>12960</v>
      </c>
      <c r="E52" s="11" t="n">
        <f aca="false">ROUND(E48*$B$10,2)</f>
        <v>21600</v>
      </c>
    </row>
    <row r="53" customFormat="false" ht="15" hidden="false" customHeight="false" outlineLevel="0" collapsed="false">
      <c r="A53" s="32" t="s">
        <v>87</v>
      </c>
      <c r="B53" s="32"/>
      <c r="C53" s="25" t="n">
        <f aca="false">C50-C52</f>
        <v>17960</v>
      </c>
      <c r="D53" s="25" t="n">
        <f aca="false">D50-D52</f>
        <v>3040</v>
      </c>
      <c r="E53" s="25" t="n">
        <f aca="false">IF(E50="","",E50-E52)</f>
        <v>5066.67000000001</v>
      </c>
    </row>
    <row r="54" customFormat="false" ht="15" hidden="false" customHeight="false" outlineLevel="0" collapsed="false">
      <c r="A54" s="31" t="s">
        <v>88</v>
      </c>
      <c r="B54" s="31"/>
      <c r="C54" s="12" t="n">
        <f aca="false">IF(OR(C48=0,C53=""),"",C53/C48)</f>
        <v>0.0997777777777778</v>
      </c>
      <c r="D54" s="12" t="n">
        <f aca="false">IF(OR(D48=0,D53=""),"",D53/D48)</f>
        <v>0.0281481481481481</v>
      </c>
      <c r="E54" s="12" t="n">
        <f aca="false">IF(OR(E48=0,E53=""),"",E53/E48)</f>
        <v>0.0281481666666667</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Marge projetée sous le prévu : à surveiller</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t="s">
        <v>91</v>
      </c>
    </row>
    <row r="5" customFormat="false" ht="15" hidden="false" customHeight="false" outlineLevel="0" collapsed="false">
      <c r="A5" s="15" t="s">
        <v>37</v>
      </c>
      <c r="B5" s="16" t="s">
        <v>38</v>
      </c>
    </row>
    <row r="6" customFormat="false" ht="15" hidden="false" customHeight="false" outlineLevel="0" collapsed="false">
      <c r="A6" s="15" t="s">
        <v>39</v>
      </c>
      <c r="B6" s="16" t="s">
        <v>40</v>
      </c>
    </row>
    <row r="7" customFormat="false" ht="15" hidden="false" customHeight="false" outlineLevel="0" collapsed="false">
      <c r="A7" s="15" t="s">
        <v>41</v>
      </c>
      <c r="B7" s="17" t="n">
        <v>46327</v>
      </c>
    </row>
    <row r="8" customFormat="false" ht="27.75" hidden="false" customHeight="true" outlineLevel="0" collapsed="false">
      <c r="A8" s="15" t="s">
        <v>42</v>
      </c>
      <c r="B8" s="18" t="n">
        <v>95000</v>
      </c>
    </row>
    <row r="9" customFormat="false" ht="15" hidden="false" customHeight="false" outlineLevel="0" collapsed="false">
      <c r="A9" s="15" t="s">
        <v>43</v>
      </c>
      <c r="B9" s="19" t="n">
        <v>0.35</v>
      </c>
    </row>
    <row r="10" customFormat="false" ht="27.75" hidden="false" customHeight="true" outlineLevel="0" collapsed="false">
      <c r="A10" s="15" t="s">
        <v>44</v>
      </c>
      <c r="B10" s="19" t="n">
        <v>0.12</v>
      </c>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t="s">
        <v>92</v>
      </c>
      <c r="C13" s="20"/>
      <c r="D13" s="20"/>
      <c r="E13" s="21" t="n">
        <v>15000</v>
      </c>
      <c r="F13" s="20"/>
      <c r="G13" s="20"/>
      <c r="H13" s="21" t="n">
        <v>5000</v>
      </c>
      <c r="I13" s="22" t="n">
        <f aca="false">IF(AND(N(E13)=0,N(H13)=0),"",H13-E13)</f>
        <v>-10000</v>
      </c>
      <c r="J13" s="12" t="n">
        <f aca="false">IF(N(E13)=0,"",(H13-E13)/E13)</f>
        <v>-0.666666666666667</v>
      </c>
    </row>
    <row r="14" customFormat="false" ht="15" hidden="false" customHeight="false" outlineLevel="0" collapsed="false">
      <c r="A14" s="5" t="s">
        <v>55</v>
      </c>
      <c r="B14" s="3" t="s">
        <v>93</v>
      </c>
      <c r="C14" s="20"/>
      <c r="D14" s="20"/>
      <c r="E14" s="21" t="n">
        <v>8000</v>
      </c>
      <c r="F14" s="20"/>
      <c r="G14" s="20"/>
      <c r="H14" s="21" t="n">
        <v>1200</v>
      </c>
      <c r="I14" s="22" t="n">
        <f aca="false">IF(AND(N(E14)=0,N(H14)=0),"",H14-E14)</f>
        <v>-6800</v>
      </c>
      <c r="J14" s="12" t="n">
        <f aca="false">IF(N(E14)=0,"",(H14-E14)/E14)</f>
        <v>-0.85</v>
      </c>
    </row>
    <row r="15" customFormat="false" ht="15" hidden="false" customHeight="false" outlineLevel="0" collapsed="false">
      <c r="A15" s="5" t="s">
        <v>55</v>
      </c>
      <c r="B15" s="3"/>
      <c r="C15" s="20"/>
      <c r="D15" s="20"/>
      <c r="E15" s="21"/>
      <c r="F15" s="20"/>
      <c r="G15" s="20"/>
      <c r="H15" s="21"/>
      <c r="I15" s="22" t="str">
        <f aca="false">IF(AND(N(E15)=0,N(H15)=0),"",H15-E15)</f>
        <v/>
      </c>
      <c r="J15" s="12" t="str">
        <f aca="false">IF(N(E15)=0,"",(H15-E15)/E15)</f>
        <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23000</v>
      </c>
      <c r="F17" s="24"/>
      <c r="G17" s="23"/>
      <c r="H17" s="25" t="n">
        <f aca="false">SUM(H13:H16)</f>
        <v>6200</v>
      </c>
      <c r="I17" s="26" t="n">
        <f aca="false">H17-E17</f>
        <v>-16800</v>
      </c>
      <c r="J17" s="27" t="n">
        <f aca="false">IF(E17=0,"",I17/E17)</f>
        <v>-0.730434782608696</v>
      </c>
    </row>
    <row r="18" customFormat="false" ht="15" hidden="false" customHeight="false" outlineLevel="0" collapsed="false">
      <c r="A18" s="5" t="s">
        <v>60</v>
      </c>
      <c r="B18" s="3" t="s">
        <v>94</v>
      </c>
      <c r="C18" s="28" t="n">
        <v>620</v>
      </c>
      <c r="D18" s="21" t="n">
        <v>36</v>
      </c>
      <c r="E18" s="11" t="n">
        <f aca="false">ROUND(C18*D18,2)</f>
        <v>22320</v>
      </c>
      <c r="F18" s="28" t="n">
        <v>215</v>
      </c>
      <c r="G18" s="21" t="n">
        <v>36</v>
      </c>
      <c r="H18" s="11" t="n">
        <f aca="false">ROUND(F18*G18,2)</f>
        <v>7740</v>
      </c>
      <c r="I18" s="22" t="n">
        <f aca="false">IF(AND(N(E18)=0,N(H18)=0),"",H18-E18)</f>
        <v>-14580</v>
      </c>
      <c r="J18" s="12" t="n">
        <f aca="false">IF(N(E18)=0,"",(H18-E18)/E18)</f>
        <v>-0.653225806451613</v>
      </c>
    </row>
    <row r="19" customFormat="false" ht="15" hidden="false" customHeight="false" outlineLevel="0" collapsed="false">
      <c r="A19" s="5" t="s">
        <v>60</v>
      </c>
      <c r="B19" s="3"/>
      <c r="C19" s="28"/>
      <c r="D19" s="21"/>
      <c r="E19" s="11" t="n">
        <f aca="false">ROUND(C19*D19,2)</f>
        <v>0</v>
      </c>
      <c r="F19" s="28"/>
      <c r="G19" s="21"/>
      <c r="H19" s="11" t="n">
        <f aca="false">ROUND(F19*G19,2)</f>
        <v>0</v>
      </c>
      <c r="I19" s="22" t="str">
        <f aca="false">IF(AND(N(E19)=0,N(H19)=0),"",H19-E19)</f>
        <v/>
      </c>
      <c r="J19" s="12" t="str">
        <f aca="false">IF(N(E19)=0,"",(H19-E19)/E19)</f>
        <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620</v>
      </c>
      <c r="D22" s="23"/>
      <c r="E22" s="25" t="n">
        <f aca="false">SUM(E18:E21)</f>
        <v>22320</v>
      </c>
      <c r="F22" s="24" t="n">
        <f aca="false">SUM(F18:F21)</f>
        <v>215</v>
      </c>
      <c r="G22" s="23"/>
      <c r="H22" s="25" t="n">
        <f aca="false">SUM(H18:H21)</f>
        <v>7740</v>
      </c>
      <c r="I22" s="26" t="n">
        <f aca="false">H22-E22</f>
        <v>-14580</v>
      </c>
      <c r="J22" s="27" t="n">
        <f aca="false">IF(E22=0,"",I22/E22)</f>
        <v>-0.653225806451613</v>
      </c>
    </row>
    <row r="23" customFormat="false" ht="15" hidden="false" customHeight="false" outlineLevel="0" collapsed="false">
      <c r="A23" s="5" t="s">
        <v>63</v>
      </c>
      <c r="B23" s="3" t="s">
        <v>95</v>
      </c>
      <c r="C23" s="20"/>
      <c r="D23" s="20"/>
      <c r="E23" s="21" t="n">
        <v>12000</v>
      </c>
      <c r="F23" s="20"/>
      <c r="G23" s="20"/>
      <c r="H23" s="21" t="n">
        <v>4200</v>
      </c>
      <c r="I23" s="22" t="n">
        <f aca="false">IF(AND(N(E23)=0,N(H23)=0),"",H23-E23)</f>
        <v>-7800</v>
      </c>
      <c r="J23" s="12" t="n">
        <f aca="false">IF(N(E23)=0,"",(H23-E23)/E23)</f>
        <v>-0.65</v>
      </c>
    </row>
    <row r="24" customFormat="false" ht="15" hidden="false" customHeight="false" outlineLevel="0" collapsed="false">
      <c r="A24" s="5" t="s">
        <v>63</v>
      </c>
      <c r="B24" s="3"/>
      <c r="C24" s="20"/>
      <c r="D24" s="20"/>
      <c r="E24" s="21"/>
      <c r="F24" s="20"/>
      <c r="G24" s="20"/>
      <c r="H24" s="21"/>
      <c r="I24" s="22" t="str">
        <f aca="false">IF(AND(N(E24)=0,N(H24)=0),"",H24-E24)</f>
        <v/>
      </c>
      <c r="J24" s="12" t="str">
        <f aca="false">IF(N(E24)=0,"",(H24-E24)/E24)</f>
        <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12000</v>
      </c>
      <c r="F26" s="24"/>
      <c r="G26" s="23"/>
      <c r="H26" s="25" t="n">
        <f aca="false">SUM(H23:H25)</f>
        <v>4200</v>
      </c>
      <c r="I26" s="26" t="n">
        <f aca="false">H26-E26</f>
        <v>-7800</v>
      </c>
      <c r="J26" s="27" t="n">
        <f aca="false">IF(E26=0,"",I26/E26)</f>
        <v>-0.65</v>
      </c>
    </row>
    <row r="27" customFormat="false" ht="15" hidden="false" customHeight="false" outlineLevel="0" collapsed="false">
      <c r="A27" s="5" t="s">
        <v>66</v>
      </c>
      <c r="B27" s="3" t="s">
        <v>96</v>
      </c>
      <c r="C27" s="20"/>
      <c r="D27" s="20"/>
      <c r="E27" s="21" t="n">
        <v>1500</v>
      </c>
      <c r="F27" s="20"/>
      <c r="G27" s="20"/>
      <c r="H27" s="21" t="n">
        <v>500</v>
      </c>
      <c r="I27" s="22" t="n">
        <f aca="false">IF(AND(N(E27)=0,N(H27)=0),"",H27-E27)</f>
        <v>-1000</v>
      </c>
      <c r="J27" s="12" t="n">
        <f aca="false">IF(N(E27)=0,"",(H27-E27)/E27)</f>
        <v>-0.666666666666667</v>
      </c>
    </row>
    <row r="28" customFormat="false" ht="15" hidden="false" customHeight="false" outlineLevel="0" collapsed="false">
      <c r="A28" s="5" t="s">
        <v>66</v>
      </c>
      <c r="B28" s="3"/>
      <c r="C28" s="20"/>
      <c r="D28" s="20"/>
      <c r="E28" s="21"/>
      <c r="F28" s="20"/>
      <c r="G28" s="20"/>
      <c r="H28" s="21"/>
      <c r="I28" s="22" t="str">
        <f aca="false">IF(AND(N(E28)=0,N(H28)=0),"",H28-E28)</f>
        <v/>
      </c>
      <c r="J28" s="12" t="str">
        <f aca="false">IF(N(E28)=0,"",(H28-E28)/E28)</f>
        <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1500</v>
      </c>
      <c r="F30" s="24"/>
      <c r="G30" s="23"/>
      <c r="H30" s="25" t="n">
        <f aca="false">SUM(H27:H29)</f>
        <v>500</v>
      </c>
      <c r="I30" s="26" t="n">
        <f aca="false">H30-E30</f>
        <v>-1000</v>
      </c>
      <c r="J30" s="27" t="n">
        <f aca="false">IF(E30=0,"",I30/E30)</f>
        <v>-0.666666666666667</v>
      </c>
    </row>
    <row r="31" customFormat="false" ht="15" hidden="false" customHeight="false" outlineLevel="0" collapsed="false">
      <c r="A31" s="5" t="s">
        <v>69</v>
      </c>
      <c r="B31" s="3" t="s">
        <v>97</v>
      </c>
      <c r="C31" s="20"/>
      <c r="D31" s="20"/>
      <c r="E31" s="21" t="n">
        <v>1800</v>
      </c>
      <c r="F31" s="20"/>
      <c r="G31" s="20"/>
      <c r="H31" s="21" t="n">
        <v>600</v>
      </c>
      <c r="I31" s="22" t="n">
        <f aca="false">IF(AND(N(E31)=0,N(H31)=0),"",H31-E31)</f>
        <v>-1200</v>
      </c>
      <c r="J31" s="12" t="n">
        <f aca="false">IF(N(E31)=0,"",(H31-E31)/E31)</f>
        <v>-0.666666666666667</v>
      </c>
    </row>
    <row r="32" customFormat="false" ht="15" hidden="false" customHeight="false" outlineLevel="0" collapsed="false">
      <c r="A32" s="5" t="s">
        <v>69</v>
      </c>
      <c r="B32" s="3"/>
      <c r="C32" s="20"/>
      <c r="D32" s="20"/>
      <c r="E32" s="21"/>
      <c r="F32" s="20"/>
      <c r="G32" s="20"/>
      <c r="H32" s="21"/>
      <c r="I32" s="22" t="str">
        <f aca="false">IF(AND(N(E32)=0,N(H32)=0),"",H32-E32)</f>
        <v/>
      </c>
      <c r="J32" s="12" t="str">
        <f aca="false">IF(N(E32)=0,"",(H32-E32)/E32)</f>
        <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1800</v>
      </c>
      <c r="F34" s="24"/>
      <c r="G34" s="23"/>
      <c r="H34" s="25" t="n">
        <f aca="false">SUM(H31:H33)</f>
        <v>600</v>
      </c>
      <c r="I34" s="26" t="n">
        <f aca="false">H34-E34</f>
        <v>-1200</v>
      </c>
      <c r="J34" s="27" t="n">
        <f aca="false">IF(E34=0,"",I34/E34)</f>
        <v>-0.666666666666667</v>
      </c>
    </row>
    <row r="35" customFormat="false" ht="15" hidden="false" customHeight="false" outlineLevel="0" collapsed="false">
      <c r="A35" s="10" t="s">
        <v>72</v>
      </c>
      <c r="B35" s="10" t="s">
        <v>73</v>
      </c>
      <c r="C35" s="10"/>
      <c r="D35" s="10"/>
      <c r="E35" s="29" t="n">
        <f aca="false">E17+E22+E26+E30+E34</f>
        <v>60620</v>
      </c>
      <c r="F35" s="10"/>
      <c r="G35" s="10"/>
      <c r="H35" s="29" t="n">
        <f aca="false">H17+H22+H26+H30+H34</f>
        <v>19240</v>
      </c>
      <c r="I35" s="13" t="n">
        <f aca="false">H35-E35</f>
        <v>-41380</v>
      </c>
      <c r="J35" s="14" t="n">
        <f aca="false">IF(E35=0,"",I35/E35)</f>
        <v>-0.682612999010228</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23000</v>
      </c>
      <c r="D39" s="11" t="n">
        <f aca="false">ROUND(E17*$B$9,2)</f>
        <v>8050</v>
      </c>
      <c r="E39" s="11" t="n">
        <f aca="false">H17</f>
        <v>6200</v>
      </c>
      <c r="F39" s="22" t="n">
        <f aca="false">E39-D39</f>
        <v>-1850</v>
      </c>
      <c r="G39" s="12" t="n">
        <f aca="false">IF(D39=0,"",F39/D39)</f>
        <v>-0.229813664596273</v>
      </c>
    </row>
    <row r="40" customFormat="false" ht="15" hidden="false" customHeight="false" outlineLevel="0" collapsed="false">
      <c r="A40" s="31" t="s">
        <v>60</v>
      </c>
      <c r="B40" s="31"/>
      <c r="C40" s="11" t="n">
        <f aca="false">E22</f>
        <v>22320</v>
      </c>
      <c r="D40" s="11" t="n">
        <f aca="false">ROUND(E22*$B$9,2)</f>
        <v>7812</v>
      </c>
      <c r="E40" s="11" t="n">
        <f aca="false">H22</f>
        <v>7740</v>
      </c>
      <c r="F40" s="22" t="n">
        <f aca="false">E40-D40</f>
        <v>-72</v>
      </c>
      <c r="G40" s="12" t="n">
        <f aca="false">IF(D40=0,"",F40/D40)</f>
        <v>-0.00921658986175115</v>
      </c>
    </row>
    <row r="41" customFormat="false" ht="15" hidden="false" customHeight="false" outlineLevel="0" collapsed="false">
      <c r="A41" s="31" t="s">
        <v>63</v>
      </c>
      <c r="B41" s="31"/>
      <c r="C41" s="11" t="n">
        <f aca="false">E26</f>
        <v>12000</v>
      </c>
      <c r="D41" s="11" t="n">
        <f aca="false">ROUND(E26*$B$9,2)</f>
        <v>4200</v>
      </c>
      <c r="E41" s="11" t="n">
        <f aca="false">H26</f>
        <v>4200</v>
      </c>
      <c r="F41" s="22" t="n">
        <f aca="false">E41-D41</f>
        <v>0</v>
      </c>
      <c r="G41" s="12" t="n">
        <f aca="false">IF(D41=0,"",F41/D41)</f>
        <v>0</v>
      </c>
    </row>
    <row r="42" customFormat="false" ht="15" hidden="false" customHeight="false" outlineLevel="0" collapsed="false">
      <c r="A42" s="31" t="s">
        <v>66</v>
      </c>
      <c r="B42" s="31"/>
      <c r="C42" s="11" t="n">
        <f aca="false">E30</f>
        <v>1500</v>
      </c>
      <c r="D42" s="11" t="n">
        <f aca="false">ROUND(E30*$B$9,2)</f>
        <v>525</v>
      </c>
      <c r="E42" s="11" t="n">
        <f aca="false">H30</f>
        <v>500</v>
      </c>
      <c r="F42" s="22" t="n">
        <f aca="false">E42-D42</f>
        <v>-25</v>
      </c>
      <c r="G42" s="12" t="n">
        <f aca="false">IF(D42=0,"",F42/D42)</f>
        <v>-0.0476190476190476</v>
      </c>
    </row>
    <row r="43" customFormat="false" ht="15" hidden="false" customHeight="false" outlineLevel="0" collapsed="false">
      <c r="A43" s="31" t="s">
        <v>69</v>
      </c>
      <c r="B43" s="31"/>
      <c r="C43" s="11" t="n">
        <f aca="false">E34</f>
        <v>1800</v>
      </c>
      <c r="D43" s="11" t="n">
        <f aca="false">ROUND(E34*$B$9,2)</f>
        <v>630</v>
      </c>
      <c r="E43" s="11" t="n">
        <f aca="false">H34</f>
        <v>600</v>
      </c>
      <c r="F43" s="22" t="n">
        <f aca="false">E43-D43</f>
        <v>-30</v>
      </c>
      <c r="G43" s="12" t="n">
        <f aca="false">IF(D43=0,"",F43/D43)</f>
        <v>-0.0476190476190476</v>
      </c>
    </row>
    <row r="44" customFormat="false" ht="15" hidden="false" customHeight="false" outlineLevel="0" collapsed="false">
      <c r="A44" s="32" t="s">
        <v>72</v>
      </c>
      <c r="B44" s="32"/>
      <c r="C44" s="25" t="n">
        <f aca="false">E35</f>
        <v>60620</v>
      </c>
      <c r="D44" s="25" t="n">
        <f aca="false">ROUND(E35*$B$9,2)</f>
        <v>21217</v>
      </c>
      <c r="E44" s="25" t="n">
        <f aca="false">H35</f>
        <v>19240</v>
      </c>
      <c r="F44" s="26" t="n">
        <f aca="false">E44-D44</f>
        <v>-1977</v>
      </c>
      <c r="G44" s="27" t="n">
        <f aca="false">IF(D44=0,"",F44/D44)</f>
        <v>-0.093179997172079</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95000</v>
      </c>
      <c r="D48" s="11" t="n">
        <f aca="false">ROUND($B$8*$B$9,2)</f>
        <v>33250</v>
      </c>
      <c r="E48" s="11" t="n">
        <f aca="false">$B$8</f>
        <v>95000</v>
      </c>
    </row>
    <row r="49" customFormat="false" ht="15" hidden="false" customHeight="false" outlineLevel="0" collapsed="false">
      <c r="A49" s="31" t="s">
        <v>72</v>
      </c>
      <c r="B49" s="31"/>
      <c r="C49" s="11" t="n">
        <f aca="false">E35</f>
        <v>60620</v>
      </c>
      <c r="D49" s="11" t="n">
        <f aca="false">H35</f>
        <v>19240</v>
      </c>
      <c r="E49" s="11" t="n">
        <f aca="false">IF(N($B$9)&gt;0,ROUND(H35/$B$9,2),"")</f>
        <v>54971.43</v>
      </c>
    </row>
    <row r="50" customFormat="false" ht="15" hidden="false" customHeight="false" outlineLevel="0" collapsed="false">
      <c r="A50" s="32" t="s">
        <v>84</v>
      </c>
      <c r="B50" s="32"/>
      <c r="C50" s="25" t="n">
        <f aca="false">C48-C49</f>
        <v>34380</v>
      </c>
      <c r="D50" s="25" t="n">
        <f aca="false">D48-D49</f>
        <v>14010</v>
      </c>
      <c r="E50" s="25" t="n">
        <f aca="false">IF(E49="","",E48-E49)</f>
        <v>40028.57</v>
      </c>
    </row>
    <row r="51" customFormat="false" ht="15" hidden="false" customHeight="false" outlineLevel="0" collapsed="false">
      <c r="A51" s="31" t="s">
        <v>85</v>
      </c>
      <c r="B51" s="31"/>
      <c r="C51" s="12" t="n">
        <f aca="false">IF(OR(C48=0,C50=""),"",C50/C48)</f>
        <v>0.361894736842105</v>
      </c>
      <c r="D51" s="12" t="n">
        <f aca="false">IF(OR(D48=0,D50=""),"",D50/D48)</f>
        <v>0.421353383458647</v>
      </c>
      <c r="E51" s="12" t="n">
        <f aca="false">IF(OR(E48=0,E50=""),"",E50/E48)</f>
        <v>0.421353368421053</v>
      </c>
    </row>
    <row r="52" customFormat="false" ht="15" hidden="false" customHeight="false" outlineLevel="0" collapsed="false">
      <c r="A52" s="31" t="s">
        <v>86</v>
      </c>
      <c r="B52" s="31"/>
      <c r="C52" s="11" t="n">
        <f aca="false">ROUND(C48*$B$10,2)</f>
        <v>11400</v>
      </c>
      <c r="D52" s="11" t="n">
        <f aca="false">ROUND(D48*$B$10,2)</f>
        <v>3990</v>
      </c>
      <c r="E52" s="11" t="n">
        <f aca="false">ROUND(E48*$B$10,2)</f>
        <v>11400</v>
      </c>
    </row>
    <row r="53" customFormat="false" ht="15" hidden="false" customHeight="false" outlineLevel="0" collapsed="false">
      <c r="A53" s="32" t="s">
        <v>87</v>
      </c>
      <c r="B53" s="32"/>
      <c r="C53" s="25" t="n">
        <f aca="false">C50-C52</f>
        <v>22980</v>
      </c>
      <c r="D53" s="25" t="n">
        <f aca="false">D50-D52</f>
        <v>10020</v>
      </c>
      <c r="E53" s="25" t="n">
        <f aca="false">IF(E50="","",E50-E52)</f>
        <v>28628.57</v>
      </c>
    </row>
    <row r="54" customFormat="false" ht="15" hidden="false" customHeight="false" outlineLevel="0" collapsed="false">
      <c r="A54" s="31" t="s">
        <v>88</v>
      </c>
      <c r="B54" s="31"/>
      <c r="C54" s="12" t="n">
        <f aca="false">IF(OR(C48=0,C53=""),"",C53/C48)</f>
        <v>0.241894736842105</v>
      </c>
      <c r="D54" s="12" t="n">
        <f aca="false">IF(OR(D48=0,D53=""),"",D53/D48)</f>
        <v>0.301353383458647</v>
      </c>
      <c r="E54" s="12" t="n">
        <f aca="false">IF(OR(E48=0,E53=""),"",E53/E48)</f>
        <v>0.301353368421053</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Marge projetée conforme ou supérieure au prévu</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row>
    <row r="5" customFormat="false" ht="15" hidden="false" customHeight="false" outlineLevel="0" collapsed="false">
      <c r="A5" s="15" t="s">
        <v>37</v>
      </c>
      <c r="B5" s="16"/>
    </row>
    <row r="6" customFormat="false" ht="15" hidden="false" customHeight="false" outlineLevel="0" collapsed="false">
      <c r="A6" s="15" t="s">
        <v>39</v>
      </c>
      <c r="B6" s="16"/>
    </row>
    <row r="7" customFormat="false" ht="15" hidden="false" customHeight="false" outlineLevel="0" collapsed="false">
      <c r="A7" s="15" t="s">
        <v>41</v>
      </c>
      <c r="B7" s="17"/>
    </row>
    <row r="8" customFormat="false" ht="27.75" hidden="false" customHeight="true" outlineLevel="0" collapsed="false">
      <c r="A8" s="15" t="s">
        <v>42</v>
      </c>
      <c r="B8" s="18"/>
    </row>
    <row r="9" customFormat="false" ht="15" hidden="false" customHeight="false" outlineLevel="0" collapsed="false">
      <c r="A9" s="15" t="s">
        <v>43</v>
      </c>
      <c r="B9" s="19"/>
    </row>
    <row r="10" customFormat="false" ht="27.75" hidden="false" customHeight="true" outlineLevel="0" collapsed="false">
      <c r="A10" s="15" t="s">
        <v>44</v>
      </c>
      <c r="B10" s="19"/>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c r="C13" s="20"/>
      <c r="D13" s="20"/>
      <c r="E13" s="21"/>
      <c r="F13" s="20"/>
      <c r="G13" s="20"/>
      <c r="H13" s="21"/>
      <c r="I13" s="22" t="str">
        <f aca="false">IF(AND(N(E13)=0,N(H13)=0),"",H13-E13)</f>
        <v/>
      </c>
      <c r="J13" s="12" t="str">
        <f aca="false">IF(N(E13)=0,"",(H13-E13)/E13)</f>
        <v/>
      </c>
    </row>
    <row r="14" customFormat="false" ht="15" hidden="false" customHeight="false" outlineLevel="0" collapsed="false">
      <c r="A14" s="5" t="s">
        <v>55</v>
      </c>
      <c r="B14" s="3"/>
      <c r="C14" s="20"/>
      <c r="D14" s="20"/>
      <c r="E14" s="21"/>
      <c r="F14" s="20"/>
      <c r="G14" s="20"/>
      <c r="H14" s="21"/>
      <c r="I14" s="22" t="str">
        <f aca="false">IF(AND(N(E14)=0,N(H14)=0),"",H14-E14)</f>
        <v/>
      </c>
      <c r="J14" s="12" t="str">
        <f aca="false">IF(N(E14)=0,"",(H14-E14)/E14)</f>
        <v/>
      </c>
    </row>
    <row r="15" customFormat="false" ht="15" hidden="false" customHeight="false" outlineLevel="0" collapsed="false">
      <c r="A15" s="5" t="s">
        <v>55</v>
      </c>
      <c r="B15" s="3"/>
      <c r="C15" s="20"/>
      <c r="D15" s="20"/>
      <c r="E15" s="21"/>
      <c r="F15" s="20"/>
      <c r="G15" s="20"/>
      <c r="H15" s="21"/>
      <c r="I15" s="22" t="str">
        <f aca="false">IF(AND(N(E15)=0,N(H15)=0),"",H15-E15)</f>
        <v/>
      </c>
      <c r="J15" s="12" t="str">
        <f aca="false">IF(N(E15)=0,"",(H15-E15)/E15)</f>
        <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0</v>
      </c>
      <c r="F17" s="24"/>
      <c r="G17" s="23"/>
      <c r="H17" s="25" t="n">
        <f aca="false">SUM(H13:H16)</f>
        <v>0</v>
      </c>
      <c r="I17" s="26" t="n">
        <f aca="false">H17-E17</f>
        <v>0</v>
      </c>
      <c r="J17" s="27" t="str">
        <f aca="false">IF(E17=0,"",I17/E17)</f>
        <v/>
      </c>
    </row>
    <row r="18" customFormat="false" ht="15" hidden="false" customHeight="false" outlineLevel="0" collapsed="false">
      <c r="A18" s="5" t="s">
        <v>60</v>
      </c>
      <c r="B18" s="3"/>
      <c r="C18" s="28"/>
      <c r="D18" s="21"/>
      <c r="E18" s="11" t="n">
        <f aca="false">ROUND(C18*D18,2)</f>
        <v>0</v>
      </c>
      <c r="F18" s="28"/>
      <c r="G18" s="21"/>
      <c r="H18" s="11" t="n">
        <f aca="false">ROUND(F18*G18,2)</f>
        <v>0</v>
      </c>
      <c r="I18" s="22" t="str">
        <f aca="false">IF(AND(N(E18)=0,N(H18)=0),"",H18-E18)</f>
        <v/>
      </c>
      <c r="J18" s="12" t="str">
        <f aca="false">IF(N(E18)=0,"",(H18-E18)/E18)</f>
        <v/>
      </c>
    </row>
    <row r="19" customFormat="false" ht="15" hidden="false" customHeight="false" outlineLevel="0" collapsed="false">
      <c r="A19" s="5" t="s">
        <v>60</v>
      </c>
      <c r="B19" s="3"/>
      <c r="C19" s="28"/>
      <c r="D19" s="21"/>
      <c r="E19" s="11" t="n">
        <f aca="false">ROUND(C19*D19,2)</f>
        <v>0</v>
      </c>
      <c r="F19" s="28"/>
      <c r="G19" s="21"/>
      <c r="H19" s="11" t="n">
        <f aca="false">ROUND(F19*G19,2)</f>
        <v>0</v>
      </c>
      <c r="I19" s="22" t="str">
        <f aca="false">IF(AND(N(E19)=0,N(H19)=0),"",H19-E19)</f>
        <v/>
      </c>
      <c r="J19" s="12" t="str">
        <f aca="false">IF(N(E19)=0,"",(H19-E19)/E19)</f>
        <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0</v>
      </c>
      <c r="D22" s="23"/>
      <c r="E22" s="25" t="n">
        <f aca="false">SUM(E18:E21)</f>
        <v>0</v>
      </c>
      <c r="F22" s="24" t="n">
        <f aca="false">SUM(F18:F21)</f>
        <v>0</v>
      </c>
      <c r="G22" s="23"/>
      <c r="H22" s="25" t="n">
        <f aca="false">SUM(H18:H21)</f>
        <v>0</v>
      </c>
      <c r="I22" s="26" t="n">
        <f aca="false">H22-E22</f>
        <v>0</v>
      </c>
      <c r="J22" s="27" t="str">
        <f aca="false">IF(E22=0,"",I22/E22)</f>
        <v/>
      </c>
    </row>
    <row r="23" customFormat="false" ht="15" hidden="false" customHeight="false" outlineLevel="0" collapsed="false">
      <c r="A23" s="5" t="s">
        <v>63</v>
      </c>
      <c r="B23" s="3"/>
      <c r="C23" s="20"/>
      <c r="D23" s="20"/>
      <c r="E23" s="21"/>
      <c r="F23" s="20"/>
      <c r="G23" s="20"/>
      <c r="H23" s="21"/>
      <c r="I23" s="22" t="str">
        <f aca="false">IF(AND(N(E23)=0,N(H23)=0),"",H23-E23)</f>
        <v/>
      </c>
      <c r="J23" s="12" t="str">
        <f aca="false">IF(N(E23)=0,"",(H23-E23)/E23)</f>
        <v/>
      </c>
    </row>
    <row r="24" customFormat="false" ht="15" hidden="false" customHeight="false" outlineLevel="0" collapsed="false">
      <c r="A24" s="5" t="s">
        <v>63</v>
      </c>
      <c r="B24" s="3"/>
      <c r="C24" s="20"/>
      <c r="D24" s="20"/>
      <c r="E24" s="21"/>
      <c r="F24" s="20"/>
      <c r="G24" s="20"/>
      <c r="H24" s="21"/>
      <c r="I24" s="22" t="str">
        <f aca="false">IF(AND(N(E24)=0,N(H24)=0),"",H24-E24)</f>
        <v/>
      </c>
      <c r="J24" s="12" t="str">
        <f aca="false">IF(N(E24)=0,"",(H24-E24)/E24)</f>
        <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0</v>
      </c>
      <c r="F26" s="24"/>
      <c r="G26" s="23"/>
      <c r="H26" s="25" t="n">
        <f aca="false">SUM(H23:H25)</f>
        <v>0</v>
      </c>
      <c r="I26" s="26" t="n">
        <f aca="false">H26-E26</f>
        <v>0</v>
      </c>
      <c r="J26" s="27" t="str">
        <f aca="false">IF(E26=0,"",I26/E26)</f>
        <v/>
      </c>
    </row>
    <row r="27" customFormat="false" ht="15" hidden="false" customHeight="false" outlineLevel="0" collapsed="false">
      <c r="A27" s="5" t="s">
        <v>66</v>
      </c>
      <c r="B27" s="3"/>
      <c r="C27" s="20"/>
      <c r="D27" s="20"/>
      <c r="E27" s="21"/>
      <c r="F27" s="20"/>
      <c r="G27" s="20"/>
      <c r="H27" s="21"/>
      <c r="I27" s="22" t="str">
        <f aca="false">IF(AND(N(E27)=0,N(H27)=0),"",H27-E27)</f>
        <v/>
      </c>
      <c r="J27" s="12" t="str">
        <f aca="false">IF(N(E27)=0,"",(H27-E27)/E27)</f>
        <v/>
      </c>
    </row>
    <row r="28" customFormat="false" ht="15" hidden="false" customHeight="false" outlineLevel="0" collapsed="false">
      <c r="A28" s="5" t="s">
        <v>66</v>
      </c>
      <c r="B28" s="3"/>
      <c r="C28" s="20"/>
      <c r="D28" s="20"/>
      <c r="E28" s="21"/>
      <c r="F28" s="20"/>
      <c r="G28" s="20"/>
      <c r="H28" s="21"/>
      <c r="I28" s="22" t="str">
        <f aca="false">IF(AND(N(E28)=0,N(H28)=0),"",H28-E28)</f>
        <v/>
      </c>
      <c r="J28" s="12" t="str">
        <f aca="false">IF(N(E28)=0,"",(H28-E28)/E28)</f>
        <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0</v>
      </c>
      <c r="F30" s="24"/>
      <c r="G30" s="23"/>
      <c r="H30" s="25" t="n">
        <f aca="false">SUM(H27:H29)</f>
        <v>0</v>
      </c>
      <c r="I30" s="26" t="n">
        <f aca="false">H30-E30</f>
        <v>0</v>
      </c>
      <c r="J30" s="27" t="str">
        <f aca="false">IF(E30=0,"",I30/E30)</f>
        <v/>
      </c>
    </row>
    <row r="31" customFormat="false" ht="15" hidden="false" customHeight="false" outlineLevel="0" collapsed="false">
      <c r="A31" s="5" t="s">
        <v>69</v>
      </c>
      <c r="B31" s="3"/>
      <c r="C31" s="20"/>
      <c r="D31" s="20"/>
      <c r="E31" s="21"/>
      <c r="F31" s="20"/>
      <c r="G31" s="20"/>
      <c r="H31" s="21"/>
      <c r="I31" s="22" t="str">
        <f aca="false">IF(AND(N(E31)=0,N(H31)=0),"",H31-E31)</f>
        <v/>
      </c>
      <c r="J31" s="12" t="str">
        <f aca="false">IF(N(E31)=0,"",(H31-E31)/E31)</f>
        <v/>
      </c>
    </row>
    <row r="32" customFormat="false" ht="15" hidden="false" customHeight="false" outlineLevel="0" collapsed="false">
      <c r="A32" s="5" t="s">
        <v>69</v>
      </c>
      <c r="B32" s="3"/>
      <c r="C32" s="20"/>
      <c r="D32" s="20"/>
      <c r="E32" s="21"/>
      <c r="F32" s="20"/>
      <c r="G32" s="20"/>
      <c r="H32" s="21"/>
      <c r="I32" s="22" t="str">
        <f aca="false">IF(AND(N(E32)=0,N(H32)=0),"",H32-E32)</f>
        <v/>
      </c>
      <c r="J32" s="12" t="str">
        <f aca="false">IF(N(E32)=0,"",(H32-E32)/E32)</f>
        <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0</v>
      </c>
      <c r="F34" s="24"/>
      <c r="G34" s="23"/>
      <c r="H34" s="25" t="n">
        <f aca="false">SUM(H31:H33)</f>
        <v>0</v>
      </c>
      <c r="I34" s="26" t="n">
        <f aca="false">H34-E34</f>
        <v>0</v>
      </c>
      <c r="J34" s="27" t="str">
        <f aca="false">IF(E34=0,"",I34/E34)</f>
        <v/>
      </c>
    </row>
    <row r="35" customFormat="false" ht="15" hidden="false" customHeight="false" outlineLevel="0" collapsed="false">
      <c r="A35" s="10" t="s">
        <v>72</v>
      </c>
      <c r="B35" s="10" t="s">
        <v>73</v>
      </c>
      <c r="C35" s="10"/>
      <c r="D35" s="10"/>
      <c r="E35" s="29" t="n">
        <f aca="false">E17+E22+E26+E30+E34</f>
        <v>0</v>
      </c>
      <c r="F35" s="10"/>
      <c r="G35" s="10"/>
      <c r="H35" s="29" t="n">
        <f aca="false">H17+H22+H26+H30+H34</f>
        <v>0</v>
      </c>
      <c r="I35" s="13" t="n">
        <f aca="false">H35-E35</f>
        <v>0</v>
      </c>
      <c r="J35" s="14" t="str">
        <f aca="false">IF(E35=0,"",I35/E35)</f>
        <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0</v>
      </c>
      <c r="D39" s="11" t="n">
        <f aca="false">ROUND(E17*$B$9,2)</f>
        <v>0</v>
      </c>
      <c r="E39" s="11" t="n">
        <f aca="false">H17</f>
        <v>0</v>
      </c>
      <c r="F39" s="22" t="n">
        <f aca="false">E39-D39</f>
        <v>0</v>
      </c>
      <c r="G39" s="12" t="str">
        <f aca="false">IF(D39=0,"",F39/D39)</f>
        <v/>
      </c>
    </row>
    <row r="40" customFormat="false" ht="15" hidden="false" customHeight="false" outlineLevel="0" collapsed="false">
      <c r="A40" s="31" t="s">
        <v>60</v>
      </c>
      <c r="B40" s="31"/>
      <c r="C40" s="11" t="n">
        <f aca="false">E22</f>
        <v>0</v>
      </c>
      <c r="D40" s="11" t="n">
        <f aca="false">ROUND(E22*$B$9,2)</f>
        <v>0</v>
      </c>
      <c r="E40" s="11" t="n">
        <f aca="false">H22</f>
        <v>0</v>
      </c>
      <c r="F40" s="22" t="n">
        <f aca="false">E40-D40</f>
        <v>0</v>
      </c>
      <c r="G40" s="12" t="str">
        <f aca="false">IF(D40=0,"",F40/D40)</f>
        <v/>
      </c>
    </row>
    <row r="41" customFormat="false" ht="15" hidden="false" customHeight="false" outlineLevel="0" collapsed="false">
      <c r="A41" s="31" t="s">
        <v>63</v>
      </c>
      <c r="B41" s="31"/>
      <c r="C41" s="11" t="n">
        <f aca="false">E26</f>
        <v>0</v>
      </c>
      <c r="D41" s="11" t="n">
        <f aca="false">ROUND(E26*$B$9,2)</f>
        <v>0</v>
      </c>
      <c r="E41" s="11" t="n">
        <f aca="false">H26</f>
        <v>0</v>
      </c>
      <c r="F41" s="22" t="n">
        <f aca="false">E41-D41</f>
        <v>0</v>
      </c>
      <c r="G41" s="12" t="str">
        <f aca="false">IF(D41=0,"",F41/D41)</f>
        <v/>
      </c>
    </row>
    <row r="42" customFormat="false" ht="15" hidden="false" customHeight="false" outlineLevel="0" collapsed="false">
      <c r="A42" s="31" t="s">
        <v>66</v>
      </c>
      <c r="B42" s="31"/>
      <c r="C42" s="11" t="n">
        <f aca="false">E30</f>
        <v>0</v>
      </c>
      <c r="D42" s="11" t="n">
        <f aca="false">ROUND(E30*$B$9,2)</f>
        <v>0</v>
      </c>
      <c r="E42" s="11" t="n">
        <f aca="false">H30</f>
        <v>0</v>
      </c>
      <c r="F42" s="22" t="n">
        <f aca="false">E42-D42</f>
        <v>0</v>
      </c>
      <c r="G42" s="12" t="str">
        <f aca="false">IF(D42=0,"",F42/D42)</f>
        <v/>
      </c>
    </row>
    <row r="43" customFormat="false" ht="15" hidden="false" customHeight="false" outlineLevel="0" collapsed="false">
      <c r="A43" s="31" t="s">
        <v>69</v>
      </c>
      <c r="B43" s="31"/>
      <c r="C43" s="11" t="n">
        <f aca="false">E34</f>
        <v>0</v>
      </c>
      <c r="D43" s="11" t="n">
        <f aca="false">ROUND(E34*$B$9,2)</f>
        <v>0</v>
      </c>
      <c r="E43" s="11" t="n">
        <f aca="false">H34</f>
        <v>0</v>
      </c>
      <c r="F43" s="22" t="n">
        <f aca="false">E43-D43</f>
        <v>0</v>
      </c>
      <c r="G43" s="12" t="str">
        <f aca="false">IF(D43=0,"",F43/D43)</f>
        <v/>
      </c>
    </row>
    <row r="44" customFormat="false" ht="15" hidden="false" customHeight="false" outlineLevel="0" collapsed="false">
      <c r="A44" s="32" t="s">
        <v>72</v>
      </c>
      <c r="B44" s="32"/>
      <c r="C44" s="25" t="n">
        <f aca="false">E35</f>
        <v>0</v>
      </c>
      <c r="D44" s="25" t="n">
        <f aca="false">ROUND(E35*$B$9,2)</f>
        <v>0</v>
      </c>
      <c r="E44" s="25" t="n">
        <f aca="false">H35</f>
        <v>0</v>
      </c>
      <c r="F44" s="26" t="n">
        <f aca="false">E44-D44</f>
        <v>0</v>
      </c>
      <c r="G44" s="27" t="str">
        <f aca="false">IF(D44=0,"",F44/D44)</f>
        <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0</v>
      </c>
      <c r="D48" s="11" t="n">
        <f aca="false">ROUND($B$8*$B$9,2)</f>
        <v>0</v>
      </c>
      <c r="E48" s="11" t="n">
        <f aca="false">$B$8</f>
        <v>0</v>
      </c>
    </row>
    <row r="49" customFormat="false" ht="15" hidden="false" customHeight="false" outlineLevel="0" collapsed="false">
      <c r="A49" s="31" t="s">
        <v>72</v>
      </c>
      <c r="B49" s="31"/>
      <c r="C49" s="11" t="n">
        <f aca="false">E35</f>
        <v>0</v>
      </c>
      <c r="D49" s="11" t="n">
        <f aca="false">H35</f>
        <v>0</v>
      </c>
      <c r="E49" s="11" t="str">
        <f aca="false">IF(N($B$9)&gt;0,ROUND(H35/$B$9,2),"")</f>
        <v/>
      </c>
    </row>
    <row r="50" customFormat="false" ht="15" hidden="false" customHeight="false" outlineLevel="0" collapsed="false">
      <c r="A50" s="32" t="s">
        <v>84</v>
      </c>
      <c r="B50" s="32"/>
      <c r="C50" s="25" t="n">
        <f aca="false">C48-C49</f>
        <v>0</v>
      </c>
      <c r="D50" s="25" t="n">
        <f aca="false">D48-D49</f>
        <v>0</v>
      </c>
      <c r="E50" s="25" t="str">
        <f aca="false">IF(E49="","",E48-E49)</f>
        <v/>
      </c>
    </row>
    <row r="51" customFormat="false" ht="15" hidden="false" customHeight="false" outlineLevel="0" collapsed="false">
      <c r="A51" s="31" t="s">
        <v>85</v>
      </c>
      <c r="B51" s="31"/>
      <c r="C51" s="12" t="str">
        <f aca="false">IF(OR(C48=0,C50=""),"",C50/C48)</f>
        <v/>
      </c>
      <c r="D51" s="12" t="str">
        <f aca="false">IF(OR(D48=0,D50=""),"",D50/D48)</f>
        <v/>
      </c>
      <c r="E51" s="12" t="str">
        <f aca="false">IF(OR(E48=0,E50=""),"",E50/E48)</f>
        <v/>
      </c>
    </row>
    <row r="52" customFormat="false" ht="15" hidden="false" customHeight="false" outlineLevel="0" collapsed="false">
      <c r="A52" s="31" t="s">
        <v>86</v>
      </c>
      <c r="B52" s="31"/>
      <c r="C52" s="11" t="n">
        <f aca="false">ROUND(C48*$B$10,2)</f>
        <v>0</v>
      </c>
      <c r="D52" s="11" t="n">
        <f aca="false">ROUND(D48*$B$10,2)</f>
        <v>0</v>
      </c>
      <c r="E52" s="11" t="n">
        <f aca="false">ROUND(E48*$B$10,2)</f>
        <v>0</v>
      </c>
    </row>
    <row r="53" customFormat="false" ht="15" hidden="false" customHeight="false" outlineLevel="0" collapsed="false">
      <c r="A53" s="32" t="s">
        <v>87</v>
      </c>
      <c r="B53" s="32"/>
      <c r="C53" s="25" t="n">
        <f aca="false">C50-C52</f>
        <v>0</v>
      </c>
      <c r="D53" s="25" t="n">
        <f aca="false">D50-D52</f>
        <v>0</v>
      </c>
      <c r="E53" s="25" t="str">
        <f aca="false">IF(E50="","",E50-E52)</f>
        <v/>
      </c>
    </row>
    <row r="54" customFormat="false" ht="15" hidden="false" customHeight="false" outlineLevel="0" collapsed="false">
      <c r="A54" s="31" t="s">
        <v>88</v>
      </c>
      <c r="B54" s="31"/>
      <c r="C54" s="12" t="str">
        <f aca="false">IF(OR(C48=0,C53=""),"",C53/C48)</f>
        <v/>
      </c>
      <c r="D54" s="12" t="str">
        <f aca="false">IF(OR(D48=0,D53=""),"",D53/D48)</f>
        <v/>
      </c>
      <c r="E54" s="12" t="str">
        <f aca="false">IF(OR(E48=0,E53=""),"",E53/E48)</f>
        <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Renseignez l'avancement</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row>
    <row r="5" customFormat="false" ht="15" hidden="false" customHeight="false" outlineLevel="0" collapsed="false">
      <c r="A5" s="15" t="s">
        <v>37</v>
      </c>
      <c r="B5" s="16"/>
    </row>
    <row r="6" customFormat="false" ht="15" hidden="false" customHeight="false" outlineLevel="0" collapsed="false">
      <c r="A6" s="15" t="s">
        <v>39</v>
      </c>
      <c r="B6" s="16"/>
    </row>
    <row r="7" customFormat="false" ht="15" hidden="false" customHeight="false" outlineLevel="0" collapsed="false">
      <c r="A7" s="15" t="s">
        <v>41</v>
      </c>
      <c r="B7" s="17"/>
    </row>
    <row r="8" customFormat="false" ht="27.75" hidden="false" customHeight="true" outlineLevel="0" collapsed="false">
      <c r="A8" s="15" t="s">
        <v>42</v>
      </c>
      <c r="B8" s="18"/>
    </row>
    <row r="9" customFormat="false" ht="15" hidden="false" customHeight="false" outlineLevel="0" collapsed="false">
      <c r="A9" s="15" t="s">
        <v>43</v>
      </c>
      <c r="B9" s="19"/>
    </row>
    <row r="10" customFormat="false" ht="27.75" hidden="false" customHeight="true" outlineLevel="0" collapsed="false">
      <c r="A10" s="15" t="s">
        <v>44</v>
      </c>
      <c r="B10" s="19"/>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c r="C13" s="20"/>
      <c r="D13" s="20"/>
      <c r="E13" s="21"/>
      <c r="F13" s="20"/>
      <c r="G13" s="20"/>
      <c r="H13" s="21"/>
      <c r="I13" s="22" t="str">
        <f aca="false">IF(AND(N(E13)=0,N(H13)=0),"",H13-E13)</f>
        <v/>
      </c>
      <c r="J13" s="12" t="str">
        <f aca="false">IF(N(E13)=0,"",(H13-E13)/E13)</f>
        <v/>
      </c>
    </row>
    <row r="14" customFormat="false" ht="15" hidden="false" customHeight="false" outlineLevel="0" collapsed="false">
      <c r="A14" s="5" t="s">
        <v>55</v>
      </c>
      <c r="B14" s="3"/>
      <c r="C14" s="20"/>
      <c r="D14" s="20"/>
      <c r="E14" s="21"/>
      <c r="F14" s="20"/>
      <c r="G14" s="20"/>
      <c r="H14" s="21"/>
      <c r="I14" s="22" t="str">
        <f aca="false">IF(AND(N(E14)=0,N(H14)=0),"",H14-E14)</f>
        <v/>
      </c>
      <c r="J14" s="12" t="str">
        <f aca="false">IF(N(E14)=0,"",(H14-E14)/E14)</f>
        <v/>
      </c>
    </row>
    <row r="15" customFormat="false" ht="15" hidden="false" customHeight="false" outlineLevel="0" collapsed="false">
      <c r="A15" s="5" t="s">
        <v>55</v>
      </c>
      <c r="B15" s="3"/>
      <c r="C15" s="20"/>
      <c r="D15" s="20"/>
      <c r="E15" s="21"/>
      <c r="F15" s="20"/>
      <c r="G15" s="20"/>
      <c r="H15" s="21"/>
      <c r="I15" s="22" t="str">
        <f aca="false">IF(AND(N(E15)=0,N(H15)=0),"",H15-E15)</f>
        <v/>
      </c>
      <c r="J15" s="12" t="str">
        <f aca="false">IF(N(E15)=0,"",(H15-E15)/E15)</f>
        <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0</v>
      </c>
      <c r="F17" s="24"/>
      <c r="G17" s="23"/>
      <c r="H17" s="25" t="n">
        <f aca="false">SUM(H13:H16)</f>
        <v>0</v>
      </c>
      <c r="I17" s="26" t="n">
        <f aca="false">H17-E17</f>
        <v>0</v>
      </c>
      <c r="J17" s="27" t="str">
        <f aca="false">IF(E17=0,"",I17/E17)</f>
        <v/>
      </c>
    </row>
    <row r="18" customFormat="false" ht="15" hidden="false" customHeight="false" outlineLevel="0" collapsed="false">
      <c r="A18" s="5" t="s">
        <v>60</v>
      </c>
      <c r="B18" s="3"/>
      <c r="C18" s="28"/>
      <c r="D18" s="21"/>
      <c r="E18" s="11" t="n">
        <f aca="false">ROUND(C18*D18,2)</f>
        <v>0</v>
      </c>
      <c r="F18" s="28"/>
      <c r="G18" s="21"/>
      <c r="H18" s="11" t="n">
        <f aca="false">ROUND(F18*G18,2)</f>
        <v>0</v>
      </c>
      <c r="I18" s="22" t="str">
        <f aca="false">IF(AND(N(E18)=0,N(H18)=0),"",H18-E18)</f>
        <v/>
      </c>
      <c r="J18" s="12" t="str">
        <f aca="false">IF(N(E18)=0,"",(H18-E18)/E18)</f>
        <v/>
      </c>
    </row>
    <row r="19" customFormat="false" ht="15" hidden="false" customHeight="false" outlineLevel="0" collapsed="false">
      <c r="A19" s="5" t="s">
        <v>60</v>
      </c>
      <c r="B19" s="3"/>
      <c r="C19" s="28"/>
      <c r="D19" s="21"/>
      <c r="E19" s="11" t="n">
        <f aca="false">ROUND(C19*D19,2)</f>
        <v>0</v>
      </c>
      <c r="F19" s="28"/>
      <c r="G19" s="21"/>
      <c r="H19" s="11" t="n">
        <f aca="false">ROUND(F19*G19,2)</f>
        <v>0</v>
      </c>
      <c r="I19" s="22" t="str">
        <f aca="false">IF(AND(N(E19)=0,N(H19)=0),"",H19-E19)</f>
        <v/>
      </c>
      <c r="J19" s="12" t="str">
        <f aca="false">IF(N(E19)=0,"",(H19-E19)/E19)</f>
        <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0</v>
      </c>
      <c r="D22" s="23"/>
      <c r="E22" s="25" t="n">
        <f aca="false">SUM(E18:E21)</f>
        <v>0</v>
      </c>
      <c r="F22" s="24" t="n">
        <f aca="false">SUM(F18:F21)</f>
        <v>0</v>
      </c>
      <c r="G22" s="23"/>
      <c r="H22" s="25" t="n">
        <f aca="false">SUM(H18:H21)</f>
        <v>0</v>
      </c>
      <c r="I22" s="26" t="n">
        <f aca="false">H22-E22</f>
        <v>0</v>
      </c>
      <c r="J22" s="27" t="str">
        <f aca="false">IF(E22=0,"",I22/E22)</f>
        <v/>
      </c>
    </row>
    <row r="23" customFormat="false" ht="15" hidden="false" customHeight="false" outlineLevel="0" collapsed="false">
      <c r="A23" s="5" t="s">
        <v>63</v>
      </c>
      <c r="B23" s="3"/>
      <c r="C23" s="20"/>
      <c r="D23" s="20"/>
      <c r="E23" s="21"/>
      <c r="F23" s="20"/>
      <c r="G23" s="20"/>
      <c r="H23" s="21"/>
      <c r="I23" s="22" t="str">
        <f aca="false">IF(AND(N(E23)=0,N(H23)=0),"",H23-E23)</f>
        <v/>
      </c>
      <c r="J23" s="12" t="str">
        <f aca="false">IF(N(E23)=0,"",(H23-E23)/E23)</f>
        <v/>
      </c>
    </row>
    <row r="24" customFormat="false" ht="15" hidden="false" customHeight="false" outlineLevel="0" collapsed="false">
      <c r="A24" s="5" t="s">
        <v>63</v>
      </c>
      <c r="B24" s="3"/>
      <c r="C24" s="20"/>
      <c r="D24" s="20"/>
      <c r="E24" s="21"/>
      <c r="F24" s="20"/>
      <c r="G24" s="20"/>
      <c r="H24" s="21"/>
      <c r="I24" s="22" t="str">
        <f aca="false">IF(AND(N(E24)=0,N(H24)=0),"",H24-E24)</f>
        <v/>
      </c>
      <c r="J24" s="12" t="str">
        <f aca="false">IF(N(E24)=0,"",(H24-E24)/E24)</f>
        <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0</v>
      </c>
      <c r="F26" s="24"/>
      <c r="G26" s="23"/>
      <c r="H26" s="25" t="n">
        <f aca="false">SUM(H23:H25)</f>
        <v>0</v>
      </c>
      <c r="I26" s="26" t="n">
        <f aca="false">H26-E26</f>
        <v>0</v>
      </c>
      <c r="J26" s="27" t="str">
        <f aca="false">IF(E26=0,"",I26/E26)</f>
        <v/>
      </c>
    </row>
    <row r="27" customFormat="false" ht="15" hidden="false" customHeight="false" outlineLevel="0" collapsed="false">
      <c r="A27" s="5" t="s">
        <v>66</v>
      </c>
      <c r="B27" s="3"/>
      <c r="C27" s="20"/>
      <c r="D27" s="20"/>
      <c r="E27" s="21"/>
      <c r="F27" s="20"/>
      <c r="G27" s="20"/>
      <c r="H27" s="21"/>
      <c r="I27" s="22" t="str">
        <f aca="false">IF(AND(N(E27)=0,N(H27)=0),"",H27-E27)</f>
        <v/>
      </c>
      <c r="J27" s="12" t="str">
        <f aca="false">IF(N(E27)=0,"",(H27-E27)/E27)</f>
        <v/>
      </c>
    </row>
    <row r="28" customFormat="false" ht="15" hidden="false" customHeight="false" outlineLevel="0" collapsed="false">
      <c r="A28" s="5" t="s">
        <v>66</v>
      </c>
      <c r="B28" s="3"/>
      <c r="C28" s="20"/>
      <c r="D28" s="20"/>
      <c r="E28" s="21"/>
      <c r="F28" s="20"/>
      <c r="G28" s="20"/>
      <c r="H28" s="21"/>
      <c r="I28" s="22" t="str">
        <f aca="false">IF(AND(N(E28)=0,N(H28)=0),"",H28-E28)</f>
        <v/>
      </c>
      <c r="J28" s="12" t="str">
        <f aca="false">IF(N(E28)=0,"",(H28-E28)/E28)</f>
        <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0</v>
      </c>
      <c r="F30" s="24"/>
      <c r="G30" s="23"/>
      <c r="H30" s="25" t="n">
        <f aca="false">SUM(H27:H29)</f>
        <v>0</v>
      </c>
      <c r="I30" s="26" t="n">
        <f aca="false">H30-E30</f>
        <v>0</v>
      </c>
      <c r="J30" s="27" t="str">
        <f aca="false">IF(E30=0,"",I30/E30)</f>
        <v/>
      </c>
    </row>
    <row r="31" customFormat="false" ht="15" hidden="false" customHeight="false" outlineLevel="0" collapsed="false">
      <c r="A31" s="5" t="s">
        <v>69</v>
      </c>
      <c r="B31" s="3"/>
      <c r="C31" s="20"/>
      <c r="D31" s="20"/>
      <c r="E31" s="21"/>
      <c r="F31" s="20"/>
      <c r="G31" s="20"/>
      <c r="H31" s="21"/>
      <c r="I31" s="22" t="str">
        <f aca="false">IF(AND(N(E31)=0,N(H31)=0),"",H31-E31)</f>
        <v/>
      </c>
      <c r="J31" s="12" t="str">
        <f aca="false">IF(N(E31)=0,"",(H31-E31)/E31)</f>
        <v/>
      </c>
    </row>
    <row r="32" customFormat="false" ht="15" hidden="false" customHeight="false" outlineLevel="0" collapsed="false">
      <c r="A32" s="5" t="s">
        <v>69</v>
      </c>
      <c r="B32" s="3"/>
      <c r="C32" s="20"/>
      <c r="D32" s="20"/>
      <c r="E32" s="21"/>
      <c r="F32" s="20"/>
      <c r="G32" s="20"/>
      <c r="H32" s="21"/>
      <c r="I32" s="22" t="str">
        <f aca="false">IF(AND(N(E32)=0,N(H32)=0),"",H32-E32)</f>
        <v/>
      </c>
      <c r="J32" s="12" t="str">
        <f aca="false">IF(N(E32)=0,"",(H32-E32)/E32)</f>
        <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0</v>
      </c>
      <c r="F34" s="24"/>
      <c r="G34" s="23"/>
      <c r="H34" s="25" t="n">
        <f aca="false">SUM(H31:H33)</f>
        <v>0</v>
      </c>
      <c r="I34" s="26" t="n">
        <f aca="false">H34-E34</f>
        <v>0</v>
      </c>
      <c r="J34" s="27" t="str">
        <f aca="false">IF(E34=0,"",I34/E34)</f>
        <v/>
      </c>
    </row>
    <row r="35" customFormat="false" ht="15" hidden="false" customHeight="false" outlineLevel="0" collapsed="false">
      <c r="A35" s="10" t="s">
        <v>72</v>
      </c>
      <c r="B35" s="10" t="s">
        <v>73</v>
      </c>
      <c r="C35" s="10"/>
      <c r="D35" s="10"/>
      <c r="E35" s="29" t="n">
        <f aca="false">E17+E22+E26+E30+E34</f>
        <v>0</v>
      </c>
      <c r="F35" s="10"/>
      <c r="G35" s="10"/>
      <c r="H35" s="29" t="n">
        <f aca="false">H17+H22+H26+H30+H34</f>
        <v>0</v>
      </c>
      <c r="I35" s="13" t="n">
        <f aca="false">H35-E35</f>
        <v>0</v>
      </c>
      <c r="J35" s="14" t="str">
        <f aca="false">IF(E35=0,"",I35/E35)</f>
        <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0</v>
      </c>
      <c r="D39" s="11" t="n">
        <f aca="false">ROUND(E17*$B$9,2)</f>
        <v>0</v>
      </c>
      <c r="E39" s="11" t="n">
        <f aca="false">H17</f>
        <v>0</v>
      </c>
      <c r="F39" s="22" t="n">
        <f aca="false">E39-D39</f>
        <v>0</v>
      </c>
      <c r="G39" s="12" t="str">
        <f aca="false">IF(D39=0,"",F39/D39)</f>
        <v/>
      </c>
    </row>
    <row r="40" customFormat="false" ht="15" hidden="false" customHeight="false" outlineLevel="0" collapsed="false">
      <c r="A40" s="31" t="s">
        <v>60</v>
      </c>
      <c r="B40" s="31"/>
      <c r="C40" s="11" t="n">
        <f aca="false">E22</f>
        <v>0</v>
      </c>
      <c r="D40" s="11" t="n">
        <f aca="false">ROUND(E22*$B$9,2)</f>
        <v>0</v>
      </c>
      <c r="E40" s="11" t="n">
        <f aca="false">H22</f>
        <v>0</v>
      </c>
      <c r="F40" s="22" t="n">
        <f aca="false">E40-D40</f>
        <v>0</v>
      </c>
      <c r="G40" s="12" t="str">
        <f aca="false">IF(D40=0,"",F40/D40)</f>
        <v/>
      </c>
    </row>
    <row r="41" customFormat="false" ht="15" hidden="false" customHeight="false" outlineLevel="0" collapsed="false">
      <c r="A41" s="31" t="s">
        <v>63</v>
      </c>
      <c r="B41" s="31"/>
      <c r="C41" s="11" t="n">
        <f aca="false">E26</f>
        <v>0</v>
      </c>
      <c r="D41" s="11" t="n">
        <f aca="false">ROUND(E26*$B$9,2)</f>
        <v>0</v>
      </c>
      <c r="E41" s="11" t="n">
        <f aca="false">H26</f>
        <v>0</v>
      </c>
      <c r="F41" s="22" t="n">
        <f aca="false">E41-D41</f>
        <v>0</v>
      </c>
      <c r="G41" s="12" t="str">
        <f aca="false">IF(D41=0,"",F41/D41)</f>
        <v/>
      </c>
    </row>
    <row r="42" customFormat="false" ht="15" hidden="false" customHeight="false" outlineLevel="0" collapsed="false">
      <c r="A42" s="31" t="s">
        <v>66</v>
      </c>
      <c r="B42" s="31"/>
      <c r="C42" s="11" t="n">
        <f aca="false">E30</f>
        <v>0</v>
      </c>
      <c r="D42" s="11" t="n">
        <f aca="false">ROUND(E30*$B$9,2)</f>
        <v>0</v>
      </c>
      <c r="E42" s="11" t="n">
        <f aca="false">H30</f>
        <v>0</v>
      </c>
      <c r="F42" s="22" t="n">
        <f aca="false">E42-D42</f>
        <v>0</v>
      </c>
      <c r="G42" s="12" t="str">
        <f aca="false">IF(D42=0,"",F42/D42)</f>
        <v/>
      </c>
    </row>
    <row r="43" customFormat="false" ht="15" hidden="false" customHeight="false" outlineLevel="0" collapsed="false">
      <c r="A43" s="31" t="s">
        <v>69</v>
      </c>
      <c r="B43" s="31"/>
      <c r="C43" s="11" t="n">
        <f aca="false">E34</f>
        <v>0</v>
      </c>
      <c r="D43" s="11" t="n">
        <f aca="false">ROUND(E34*$B$9,2)</f>
        <v>0</v>
      </c>
      <c r="E43" s="11" t="n">
        <f aca="false">H34</f>
        <v>0</v>
      </c>
      <c r="F43" s="22" t="n">
        <f aca="false">E43-D43</f>
        <v>0</v>
      </c>
      <c r="G43" s="12" t="str">
        <f aca="false">IF(D43=0,"",F43/D43)</f>
        <v/>
      </c>
    </row>
    <row r="44" customFormat="false" ht="15" hidden="false" customHeight="false" outlineLevel="0" collapsed="false">
      <c r="A44" s="32" t="s">
        <v>72</v>
      </c>
      <c r="B44" s="32"/>
      <c r="C44" s="25" t="n">
        <f aca="false">E35</f>
        <v>0</v>
      </c>
      <c r="D44" s="25" t="n">
        <f aca="false">ROUND(E35*$B$9,2)</f>
        <v>0</v>
      </c>
      <c r="E44" s="25" t="n">
        <f aca="false">H35</f>
        <v>0</v>
      </c>
      <c r="F44" s="26" t="n">
        <f aca="false">E44-D44</f>
        <v>0</v>
      </c>
      <c r="G44" s="27" t="str">
        <f aca="false">IF(D44=0,"",F44/D44)</f>
        <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0</v>
      </c>
      <c r="D48" s="11" t="n">
        <f aca="false">ROUND($B$8*$B$9,2)</f>
        <v>0</v>
      </c>
      <c r="E48" s="11" t="n">
        <f aca="false">$B$8</f>
        <v>0</v>
      </c>
    </row>
    <row r="49" customFormat="false" ht="15" hidden="false" customHeight="false" outlineLevel="0" collapsed="false">
      <c r="A49" s="31" t="s">
        <v>72</v>
      </c>
      <c r="B49" s="31"/>
      <c r="C49" s="11" t="n">
        <f aca="false">E35</f>
        <v>0</v>
      </c>
      <c r="D49" s="11" t="n">
        <f aca="false">H35</f>
        <v>0</v>
      </c>
      <c r="E49" s="11" t="str">
        <f aca="false">IF(N($B$9)&gt;0,ROUND(H35/$B$9,2),"")</f>
        <v/>
      </c>
    </row>
    <row r="50" customFormat="false" ht="15" hidden="false" customHeight="false" outlineLevel="0" collapsed="false">
      <c r="A50" s="32" t="s">
        <v>84</v>
      </c>
      <c r="B50" s="32"/>
      <c r="C50" s="25" t="n">
        <f aca="false">C48-C49</f>
        <v>0</v>
      </c>
      <c r="D50" s="25" t="n">
        <f aca="false">D48-D49</f>
        <v>0</v>
      </c>
      <c r="E50" s="25" t="str">
        <f aca="false">IF(E49="","",E48-E49)</f>
        <v/>
      </c>
    </row>
    <row r="51" customFormat="false" ht="15" hidden="false" customHeight="false" outlineLevel="0" collapsed="false">
      <c r="A51" s="31" t="s">
        <v>85</v>
      </c>
      <c r="B51" s="31"/>
      <c r="C51" s="12" t="str">
        <f aca="false">IF(OR(C48=0,C50=""),"",C50/C48)</f>
        <v/>
      </c>
      <c r="D51" s="12" t="str">
        <f aca="false">IF(OR(D48=0,D50=""),"",D50/D48)</f>
        <v/>
      </c>
      <c r="E51" s="12" t="str">
        <f aca="false">IF(OR(E48=0,E50=""),"",E50/E48)</f>
        <v/>
      </c>
    </row>
    <row r="52" customFormat="false" ht="15" hidden="false" customHeight="false" outlineLevel="0" collapsed="false">
      <c r="A52" s="31" t="s">
        <v>86</v>
      </c>
      <c r="B52" s="31"/>
      <c r="C52" s="11" t="n">
        <f aca="false">ROUND(C48*$B$10,2)</f>
        <v>0</v>
      </c>
      <c r="D52" s="11" t="n">
        <f aca="false">ROUND(D48*$B$10,2)</f>
        <v>0</v>
      </c>
      <c r="E52" s="11" t="n">
        <f aca="false">ROUND(E48*$B$10,2)</f>
        <v>0</v>
      </c>
    </row>
    <row r="53" customFormat="false" ht="15" hidden="false" customHeight="false" outlineLevel="0" collapsed="false">
      <c r="A53" s="32" t="s">
        <v>87</v>
      </c>
      <c r="B53" s="32"/>
      <c r="C53" s="25" t="n">
        <f aca="false">C50-C52</f>
        <v>0</v>
      </c>
      <c r="D53" s="25" t="n">
        <f aca="false">D50-D52</f>
        <v>0</v>
      </c>
      <c r="E53" s="25" t="str">
        <f aca="false">IF(E50="","",E50-E52)</f>
        <v/>
      </c>
    </row>
    <row r="54" customFormat="false" ht="15" hidden="false" customHeight="false" outlineLevel="0" collapsed="false">
      <c r="A54" s="31" t="s">
        <v>88</v>
      </c>
      <c r="B54" s="31"/>
      <c r="C54" s="12" t="str">
        <f aca="false">IF(OR(C48=0,C53=""),"",C53/C48)</f>
        <v/>
      </c>
      <c r="D54" s="12" t="str">
        <f aca="false">IF(OR(D48=0,D53=""),"",D53/D48)</f>
        <v/>
      </c>
      <c r="E54" s="12" t="str">
        <f aca="false">IF(OR(E48=0,E53=""),"",E53/E48)</f>
        <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Renseignez l'avancement</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row>
    <row r="5" customFormat="false" ht="15" hidden="false" customHeight="false" outlineLevel="0" collapsed="false">
      <c r="A5" s="15" t="s">
        <v>37</v>
      </c>
      <c r="B5" s="16"/>
    </row>
    <row r="6" customFormat="false" ht="15" hidden="false" customHeight="false" outlineLevel="0" collapsed="false">
      <c r="A6" s="15" t="s">
        <v>39</v>
      </c>
      <c r="B6" s="16"/>
    </row>
    <row r="7" customFormat="false" ht="15" hidden="false" customHeight="false" outlineLevel="0" collapsed="false">
      <c r="A7" s="15" t="s">
        <v>41</v>
      </c>
      <c r="B7" s="17"/>
    </row>
    <row r="8" customFormat="false" ht="27.75" hidden="false" customHeight="true" outlineLevel="0" collapsed="false">
      <c r="A8" s="15" t="s">
        <v>42</v>
      </c>
      <c r="B8" s="18"/>
    </row>
    <row r="9" customFormat="false" ht="15" hidden="false" customHeight="false" outlineLevel="0" collapsed="false">
      <c r="A9" s="15" t="s">
        <v>43</v>
      </c>
      <c r="B9" s="19"/>
    </row>
    <row r="10" customFormat="false" ht="27.75" hidden="false" customHeight="true" outlineLevel="0" collapsed="false">
      <c r="A10" s="15" t="s">
        <v>44</v>
      </c>
      <c r="B10" s="19"/>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c r="C13" s="20"/>
      <c r="D13" s="20"/>
      <c r="E13" s="21"/>
      <c r="F13" s="20"/>
      <c r="G13" s="20"/>
      <c r="H13" s="21"/>
      <c r="I13" s="22" t="str">
        <f aca="false">IF(AND(N(E13)=0,N(H13)=0),"",H13-E13)</f>
        <v/>
      </c>
      <c r="J13" s="12" t="str">
        <f aca="false">IF(N(E13)=0,"",(H13-E13)/E13)</f>
        <v/>
      </c>
    </row>
    <row r="14" customFormat="false" ht="15" hidden="false" customHeight="false" outlineLevel="0" collapsed="false">
      <c r="A14" s="5" t="s">
        <v>55</v>
      </c>
      <c r="B14" s="3"/>
      <c r="C14" s="20"/>
      <c r="D14" s="20"/>
      <c r="E14" s="21"/>
      <c r="F14" s="20"/>
      <c r="G14" s="20"/>
      <c r="H14" s="21"/>
      <c r="I14" s="22" t="str">
        <f aca="false">IF(AND(N(E14)=0,N(H14)=0),"",H14-E14)</f>
        <v/>
      </c>
      <c r="J14" s="12" t="str">
        <f aca="false">IF(N(E14)=0,"",(H14-E14)/E14)</f>
        <v/>
      </c>
    </row>
    <row r="15" customFormat="false" ht="15" hidden="false" customHeight="false" outlineLevel="0" collapsed="false">
      <c r="A15" s="5" t="s">
        <v>55</v>
      </c>
      <c r="B15" s="3"/>
      <c r="C15" s="20"/>
      <c r="D15" s="20"/>
      <c r="E15" s="21"/>
      <c r="F15" s="20"/>
      <c r="G15" s="20"/>
      <c r="H15" s="21"/>
      <c r="I15" s="22" t="str">
        <f aca="false">IF(AND(N(E15)=0,N(H15)=0),"",H15-E15)</f>
        <v/>
      </c>
      <c r="J15" s="12" t="str">
        <f aca="false">IF(N(E15)=0,"",(H15-E15)/E15)</f>
        <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0</v>
      </c>
      <c r="F17" s="24"/>
      <c r="G17" s="23"/>
      <c r="H17" s="25" t="n">
        <f aca="false">SUM(H13:H16)</f>
        <v>0</v>
      </c>
      <c r="I17" s="26" t="n">
        <f aca="false">H17-E17</f>
        <v>0</v>
      </c>
      <c r="J17" s="27" t="str">
        <f aca="false">IF(E17=0,"",I17/E17)</f>
        <v/>
      </c>
    </row>
    <row r="18" customFormat="false" ht="15" hidden="false" customHeight="false" outlineLevel="0" collapsed="false">
      <c r="A18" s="5" t="s">
        <v>60</v>
      </c>
      <c r="B18" s="3"/>
      <c r="C18" s="28"/>
      <c r="D18" s="21"/>
      <c r="E18" s="11" t="n">
        <f aca="false">ROUND(C18*D18,2)</f>
        <v>0</v>
      </c>
      <c r="F18" s="28"/>
      <c r="G18" s="21"/>
      <c r="H18" s="11" t="n">
        <f aca="false">ROUND(F18*G18,2)</f>
        <v>0</v>
      </c>
      <c r="I18" s="22" t="str">
        <f aca="false">IF(AND(N(E18)=0,N(H18)=0),"",H18-E18)</f>
        <v/>
      </c>
      <c r="J18" s="12" t="str">
        <f aca="false">IF(N(E18)=0,"",(H18-E18)/E18)</f>
        <v/>
      </c>
    </row>
    <row r="19" customFormat="false" ht="15" hidden="false" customHeight="false" outlineLevel="0" collapsed="false">
      <c r="A19" s="5" t="s">
        <v>60</v>
      </c>
      <c r="B19" s="3"/>
      <c r="C19" s="28"/>
      <c r="D19" s="21"/>
      <c r="E19" s="11" t="n">
        <f aca="false">ROUND(C19*D19,2)</f>
        <v>0</v>
      </c>
      <c r="F19" s="28"/>
      <c r="G19" s="21"/>
      <c r="H19" s="11" t="n">
        <f aca="false">ROUND(F19*G19,2)</f>
        <v>0</v>
      </c>
      <c r="I19" s="22" t="str">
        <f aca="false">IF(AND(N(E19)=0,N(H19)=0),"",H19-E19)</f>
        <v/>
      </c>
      <c r="J19" s="12" t="str">
        <f aca="false">IF(N(E19)=0,"",(H19-E19)/E19)</f>
        <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0</v>
      </c>
      <c r="D22" s="23"/>
      <c r="E22" s="25" t="n">
        <f aca="false">SUM(E18:E21)</f>
        <v>0</v>
      </c>
      <c r="F22" s="24" t="n">
        <f aca="false">SUM(F18:F21)</f>
        <v>0</v>
      </c>
      <c r="G22" s="23"/>
      <c r="H22" s="25" t="n">
        <f aca="false">SUM(H18:H21)</f>
        <v>0</v>
      </c>
      <c r="I22" s="26" t="n">
        <f aca="false">H22-E22</f>
        <v>0</v>
      </c>
      <c r="J22" s="27" t="str">
        <f aca="false">IF(E22=0,"",I22/E22)</f>
        <v/>
      </c>
    </row>
    <row r="23" customFormat="false" ht="15" hidden="false" customHeight="false" outlineLevel="0" collapsed="false">
      <c r="A23" s="5" t="s">
        <v>63</v>
      </c>
      <c r="B23" s="3"/>
      <c r="C23" s="20"/>
      <c r="D23" s="20"/>
      <c r="E23" s="21"/>
      <c r="F23" s="20"/>
      <c r="G23" s="20"/>
      <c r="H23" s="21"/>
      <c r="I23" s="22" t="str">
        <f aca="false">IF(AND(N(E23)=0,N(H23)=0),"",H23-E23)</f>
        <v/>
      </c>
      <c r="J23" s="12" t="str">
        <f aca="false">IF(N(E23)=0,"",(H23-E23)/E23)</f>
        <v/>
      </c>
    </row>
    <row r="24" customFormat="false" ht="15" hidden="false" customHeight="false" outlineLevel="0" collapsed="false">
      <c r="A24" s="5" t="s">
        <v>63</v>
      </c>
      <c r="B24" s="3"/>
      <c r="C24" s="20"/>
      <c r="D24" s="20"/>
      <c r="E24" s="21"/>
      <c r="F24" s="20"/>
      <c r="G24" s="20"/>
      <c r="H24" s="21"/>
      <c r="I24" s="22" t="str">
        <f aca="false">IF(AND(N(E24)=0,N(H24)=0),"",H24-E24)</f>
        <v/>
      </c>
      <c r="J24" s="12" t="str">
        <f aca="false">IF(N(E24)=0,"",(H24-E24)/E24)</f>
        <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0</v>
      </c>
      <c r="F26" s="24"/>
      <c r="G26" s="23"/>
      <c r="H26" s="25" t="n">
        <f aca="false">SUM(H23:H25)</f>
        <v>0</v>
      </c>
      <c r="I26" s="26" t="n">
        <f aca="false">H26-E26</f>
        <v>0</v>
      </c>
      <c r="J26" s="27" t="str">
        <f aca="false">IF(E26=0,"",I26/E26)</f>
        <v/>
      </c>
    </row>
    <row r="27" customFormat="false" ht="15" hidden="false" customHeight="false" outlineLevel="0" collapsed="false">
      <c r="A27" s="5" t="s">
        <v>66</v>
      </c>
      <c r="B27" s="3"/>
      <c r="C27" s="20"/>
      <c r="D27" s="20"/>
      <c r="E27" s="21"/>
      <c r="F27" s="20"/>
      <c r="G27" s="20"/>
      <c r="H27" s="21"/>
      <c r="I27" s="22" t="str">
        <f aca="false">IF(AND(N(E27)=0,N(H27)=0),"",H27-E27)</f>
        <v/>
      </c>
      <c r="J27" s="12" t="str">
        <f aca="false">IF(N(E27)=0,"",(H27-E27)/E27)</f>
        <v/>
      </c>
    </row>
    <row r="28" customFormat="false" ht="15" hidden="false" customHeight="false" outlineLevel="0" collapsed="false">
      <c r="A28" s="5" t="s">
        <v>66</v>
      </c>
      <c r="B28" s="3"/>
      <c r="C28" s="20"/>
      <c r="D28" s="20"/>
      <c r="E28" s="21"/>
      <c r="F28" s="20"/>
      <c r="G28" s="20"/>
      <c r="H28" s="21"/>
      <c r="I28" s="22" t="str">
        <f aca="false">IF(AND(N(E28)=0,N(H28)=0),"",H28-E28)</f>
        <v/>
      </c>
      <c r="J28" s="12" t="str">
        <f aca="false">IF(N(E28)=0,"",(H28-E28)/E28)</f>
        <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0</v>
      </c>
      <c r="F30" s="24"/>
      <c r="G30" s="23"/>
      <c r="H30" s="25" t="n">
        <f aca="false">SUM(H27:H29)</f>
        <v>0</v>
      </c>
      <c r="I30" s="26" t="n">
        <f aca="false">H30-E30</f>
        <v>0</v>
      </c>
      <c r="J30" s="27" t="str">
        <f aca="false">IF(E30=0,"",I30/E30)</f>
        <v/>
      </c>
    </row>
    <row r="31" customFormat="false" ht="15" hidden="false" customHeight="false" outlineLevel="0" collapsed="false">
      <c r="A31" s="5" t="s">
        <v>69</v>
      </c>
      <c r="B31" s="3"/>
      <c r="C31" s="20"/>
      <c r="D31" s="20"/>
      <c r="E31" s="21"/>
      <c r="F31" s="20"/>
      <c r="G31" s="20"/>
      <c r="H31" s="21"/>
      <c r="I31" s="22" t="str">
        <f aca="false">IF(AND(N(E31)=0,N(H31)=0),"",H31-E31)</f>
        <v/>
      </c>
      <c r="J31" s="12" t="str">
        <f aca="false">IF(N(E31)=0,"",(H31-E31)/E31)</f>
        <v/>
      </c>
    </row>
    <row r="32" customFormat="false" ht="15" hidden="false" customHeight="false" outlineLevel="0" collapsed="false">
      <c r="A32" s="5" t="s">
        <v>69</v>
      </c>
      <c r="B32" s="3"/>
      <c r="C32" s="20"/>
      <c r="D32" s="20"/>
      <c r="E32" s="21"/>
      <c r="F32" s="20"/>
      <c r="G32" s="20"/>
      <c r="H32" s="21"/>
      <c r="I32" s="22" t="str">
        <f aca="false">IF(AND(N(E32)=0,N(H32)=0),"",H32-E32)</f>
        <v/>
      </c>
      <c r="J32" s="12" t="str">
        <f aca="false">IF(N(E32)=0,"",(H32-E32)/E32)</f>
        <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0</v>
      </c>
      <c r="F34" s="24"/>
      <c r="G34" s="23"/>
      <c r="H34" s="25" t="n">
        <f aca="false">SUM(H31:H33)</f>
        <v>0</v>
      </c>
      <c r="I34" s="26" t="n">
        <f aca="false">H34-E34</f>
        <v>0</v>
      </c>
      <c r="J34" s="27" t="str">
        <f aca="false">IF(E34=0,"",I34/E34)</f>
        <v/>
      </c>
    </row>
    <row r="35" customFormat="false" ht="15" hidden="false" customHeight="false" outlineLevel="0" collapsed="false">
      <c r="A35" s="10" t="s">
        <v>72</v>
      </c>
      <c r="B35" s="10" t="s">
        <v>73</v>
      </c>
      <c r="C35" s="10"/>
      <c r="D35" s="10"/>
      <c r="E35" s="29" t="n">
        <f aca="false">E17+E22+E26+E30+E34</f>
        <v>0</v>
      </c>
      <c r="F35" s="10"/>
      <c r="G35" s="10"/>
      <c r="H35" s="29" t="n">
        <f aca="false">H17+H22+H26+H30+H34</f>
        <v>0</v>
      </c>
      <c r="I35" s="13" t="n">
        <f aca="false">H35-E35</f>
        <v>0</v>
      </c>
      <c r="J35" s="14" t="str">
        <f aca="false">IF(E35=0,"",I35/E35)</f>
        <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0</v>
      </c>
      <c r="D39" s="11" t="n">
        <f aca="false">ROUND(E17*$B$9,2)</f>
        <v>0</v>
      </c>
      <c r="E39" s="11" t="n">
        <f aca="false">H17</f>
        <v>0</v>
      </c>
      <c r="F39" s="22" t="n">
        <f aca="false">E39-D39</f>
        <v>0</v>
      </c>
      <c r="G39" s="12" t="str">
        <f aca="false">IF(D39=0,"",F39/D39)</f>
        <v/>
      </c>
    </row>
    <row r="40" customFormat="false" ht="15" hidden="false" customHeight="false" outlineLevel="0" collapsed="false">
      <c r="A40" s="31" t="s">
        <v>60</v>
      </c>
      <c r="B40" s="31"/>
      <c r="C40" s="11" t="n">
        <f aca="false">E22</f>
        <v>0</v>
      </c>
      <c r="D40" s="11" t="n">
        <f aca="false">ROUND(E22*$B$9,2)</f>
        <v>0</v>
      </c>
      <c r="E40" s="11" t="n">
        <f aca="false">H22</f>
        <v>0</v>
      </c>
      <c r="F40" s="22" t="n">
        <f aca="false">E40-D40</f>
        <v>0</v>
      </c>
      <c r="G40" s="12" t="str">
        <f aca="false">IF(D40=0,"",F40/D40)</f>
        <v/>
      </c>
    </row>
    <row r="41" customFormat="false" ht="15" hidden="false" customHeight="false" outlineLevel="0" collapsed="false">
      <c r="A41" s="31" t="s">
        <v>63</v>
      </c>
      <c r="B41" s="31"/>
      <c r="C41" s="11" t="n">
        <f aca="false">E26</f>
        <v>0</v>
      </c>
      <c r="D41" s="11" t="n">
        <f aca="false">ROUND(E26*$B$9,2)</f>
        <v>0</v>
      </c>
      <c r="E41" s="11" t="n">
        <f aca="false">H26</f>
        <v>0</v>
      </c>
      <c r="F41" s="22" t="n">
        <f aca="false">E41-D41</f>
        <v>0</v>
      </c>
      <c r="G41" s="12" t="str">
        <f aca="false">IF(D41=0,"",F41/D41)</f>
        <v/>
      </c>
    </row>
    <row r="42" customFormat="false" ht="15" hidden="false" customHeight="false" outlineLevel="0" collapsed="false">
      <c r="A42" s="31" t="s">
        <v>66</v>
      </c>
      <c r="B42" s="31"/>
      <c r="C42" s="11" t="n">
        <f aca="false">E30</f>
        <v>0</v>
      </c>
      <c r="D42" s="11" t="n">
        <f aca="false">ROUND(E30*$B$9,2)</f>
        <v>0</v>
      </c>
      <c r="E42" s="11" t="n">
        <f aca="false">H30</f>
        <v>0</v>
      </c>
      <c r="F42" s="22" t="n">
        <f aca="false">E42-D42</f>
        <v>0</v>
      </c>
      <c r="G42" s="12" t="str">
        <f aca="false">IF(D42=0,"",F42/D42)</f>
        <v/>
      </c>
    </row>
    <row r="43" customFormat="false" ht="15" hidden="false" customHeight="false" outlineLevel="0" collapsed="false">
      <c r="A43" s="31" t="s">
        <v>69</v>
      </c>
      <c r="B43" s="31"/>
      <c r="C43" s="11" t="n">
        <f aca="false">E34</f>
        <v>0</v>
      </c>
      <c r="D43" s="11" t="n">
        <f aca="false">ROUND(E34*$B$9,2)</f>
        <v>0</v>
      </c>
      <c r="E43" s="11" t="n">
        <f aca="false">H34</f>
        <v>0</v>
      </c>
      <c r="F43" s="22" t="n">
        <f aca="false">E43-D43</f>
        <v>0</v>
      </c>
      <c r="G43" s="12" t="str">
        <f aca="false">IF(D43=0,"",F43/D43)</f>
        <v/>
      </c>
    </row>
    <row r="44" customFormat="false" ht="15" hidden="false" customHeight="false" outlineLevel="0" collapsed="false">
      <c r="A44" s="32" t="s">
        <v>72</v>
      </c>
      <c r="B44" s="32"/>
      <c r="C44" s="25" t="n">
        <f aca="false">E35</f>
        <v>0</v>
      </c>
      <c r="D44" s="25" t="n">
        <f aca="false">ROUND(E35*$B$9,2)</f>
        <v>0</v>
      </c>
      <c r="E44" s="25" t="n">
        <f aca="false">H35</f>
        <v>0</v>
      </c>
      <c r="F44" s="26" t="n">
        <f aca="false">E44-D44</f>
        <v>0</v>
      </c>
      <c r="G44" s="27" t="str">
        <f aca="false">IF(D44=0,"",F44/D44)</f>
        <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0</v>
      </c>
      <c r="D48" s="11" t="n">
        <f aca="false">ROUND($B$8*$B$9,2)</f>
        <v>0</v>
      </c>
      <c r="E48" s="11" t="n">
        <f aca="false">$B$8</f>
        <v>0</v>
      </c>
    </row>
    <row r="49" customFormat="false" ht="15" hidden="false" customHeight="false" outlineLevel="0" collapsed="false">
      <c r="A49" s="31" t="s">
        <v>72</v>
      </c>
      <c r="B49" s="31"/>
      <c r="C49" s="11" t="n">
        <f aca="false">E35</f>
        <v>0</v>
      </c>
      <c r="D49" s="11" t="n">
        <f aca="false">H35</f>
        <v>0</v>
      </c>
      <c r="E49" s="11" t="str">
        <f aca="false">IF(N($B$9)&gt;0,ROUND(H35/$B$9,2),"")</f>
        <v/>
      </c>
    </row>
    <row r="50" customFormat="false" ht="15" hidden="false" customHeight="false" outlineLevel="0" collapsed="false">
      <c r="A50" s="32" t="s">
        <v>84</v>
      </c>
      <c r="B50" s="32"/>
      <c r="C50" s="25" t="n">
        <f aca="false">C48-C49</f>
        <v>0</v>
      </c>
      <c r="D50" s="25" t="n">
        <f aca="false">D48-D49</f>
        <v>0</v>
      </c>
      <c r="E50" s="25" t="str">
        <f aca="false">IF(E49="","",E48-E49)</f>
        <v/>
      </c>
    </row>
    <row r="51" customFormat="false" ht="15" hidden="false" customHeight="false" outlineLevel="0" collapsed="false">
      <c r="A51" s="31" t="s">
        <v>85</v>
      </c>
      <c r="B51" s="31"/>
      <c r="C51" s="12" t="str">
        <f aca="false">IF(OR(C48=0,C50=""),"",C50/C48)</f>
        <v/>
      </c>
      <c r="D51" s="12" t="str">
        <f aca="false">IF(OR(D48=0,D50=""),"",D50/D48)</f>
        <v/>
      </c>
      <c r="E51" s="12" t="str">
        <f aca="false">IF(OR(E48=0,E50=""),"",E50/E48)</f>
        <v/>
      </c>
    </row>
    <row r="52" customFormat="false" ht="15" hidden="false" customHeight="false" outlineLevel="0" collapsed="false">
      <c r="A52" s="31" t="s">
        <v>86</v>
      </c>
      <c r="B52" s="31"/>
      <c r="C52" s="11" t="n">
        <f aca="false">ROUND(C48*$B$10,2)</f>
        <v>0</v>
      </c>
      <c r="D52" s="11" t="n">
        <f aca="false">ROUND(D48*$B$10,2)</f>
        <v>0</v>
      </c>
      <c r="E52" s="11" t="n">
        <f aca="false">ROUND(E48*$B$10,2)</f>
        <v>0</v>
      </c>
    </row>
    <row r="53" customFormat="false" ht="15" hidden="false" customHeight="false" outlineLevel="0" collapsed="false">
      <c r="A53" s="32" t="s">
        <v>87</v>
      </c>
      <c r="B53" s="32"/>
      <c r="C53" s="25" t="n">
        <f aca="false">C50-C52</f>
        <v>0</v>
      </c>
      <c r="D53" s="25" t="n">
        <f aca="false">D50-D52</f>
        <v>0</v>
      </c>
      <c r="E53" s="25" t="str">
        <f aca="false">IF(E50="","",E50-E52)</f>
        <v/>
      </c>
    </row>
    <row r="54" customFormat="false" ht="15" hidden="false" customHeight="false" outlineLevel="0" collapsed="false">
      <c r="A54" s="31" t="s">
        <v>88</v>
      </c>
      <c r="B54" s="31"/>
      <c r="C54" s="12" t="str">
        <f aca="false">IF(OR(C48=0,C53=""),"",C53/C48)</f>
        <v/>
      </c>
      <c r="D54" s="12" t="str">
        <f aca="false">IF(OR(D48=0,D53=""),"",D53/D48)</f>
        <v/>
      </c>
      <c r="E54" s="12" t="str">
        <f aca="false">IF(OR(E48=0,E53=""),"",E53/E48)</f>
        <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Renseignez l'avancement</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9" min="3" style="0" width="14"/>
    <col collapsed="false" customWidth="true" hidden="false" outlineLevel="0" max="10" min="10" style="0" width="10"/>
  </cols>
  <sheetData>
    <row r="1" customFormat="false" ht="18.55" hidden="false" customHeight="false" outlineLevel="0" collapsed="false">
      <c r="A1" s="1" t="s">
        <v>34</v>
      </c>
    </row>
    <row r="2" customFormat="false" ht="15" hidden="false" customHeight="false" outlineLevel="0" collapsed="false">
      <c r="A2" s="6" t="s">
        <v>35</v>
      </c>
    </row>
    <row r="4" customFormat="false" ht="15" hidden="false" customHeight="false" outlineLevel="0" collapsed="false">
      <c r="A4" s="15" t="s">
        <v>19</v>
      </c>
      <c r="B4" s="16"/>
    </row>
    <row r="5" customFormat="false" ht="15" hidden="false" customHeight="false" outlineLevel="0" collapsed="false">
      <c r="A5" s="15" t="s">
        <v>37</v>
      </c>
      <c r="B5" s="16"/>
    </row>
    <row r="6" customFormat="false" ht="15" hidden="false" customHeight="false" outlineLevel="0" collapsed="false">
      <c r="A6" s="15" t="s">
        <v>39</v>
      </c>
      <c r="B6" s="16"/>
    </row>
    <row r="7" customFormat="false" ht="15" hidden="false" customHeight="false" outlineLevel="0" collapsed="false">
      <c r="A7" s="15" t="s">
        <v>41</v>
      </c>
      <c r="B7" s="17"/>
    </row>
    <row r="8" customFormat="false" ht="27.75" hidden="false" customHeight="true" outlineLevel="0" collapsed="false">
      <c r="A8" s="15" t="s">
        <v>42</v>
      </c>
      <c r="B8" s="18"/>
    </row>
    <row r="9" customFormat="false" ht="15" hidden="false" customHeight="false" outlineLevel="0" collapsed="false">
      <c r="A9" s="15" t="s">
        <v>43</v>
      </c>
      <c r="B9" s="19"/>
    </row>
    <row r="10" customFormat="false" ht="27.75" hidden="false" customHeight="true" outlineLevel="0" collapsed="false">
      <c r="A10" s="15" t="s">
        <v>44</v>
      </c>
      <c r="B10" s="19"/>
    </row>
    <row r="12" customFormat="false" ht="30" hidden="false" customHeight="true" outlineLevel="0" collapsed="false">
      <c r="A12" s="10" t="s">
        <v>45</v>
      </c>
      <c r="B12" s="10" t="s">
        <v>46</v>
      </c>
      <c r="C12" s="10" t="s">
        <v>47</v>
      </c>
      <c r="D12" s="10" t="s">
        <v>48</v>
      </c>
      <c r="E12" s="10" t="s">
        <v>49</v>
      </c>
      <c r="F12" s="10" t="s">
        <v>50</v>
      </c>
      <c r="G12" s="10" t="s">
        <v>51</v>
      </c>
      <c r="H12" s="10" t="s">
        <v>52</v>
      </c>
      <c r="I12" s="10" t="s">
        <v>53</v>
      </c>
      <c r="J12" s="10" t="s">
        <v>54</v>
      </c>
    </row>
    <row r="13" customFormat="false" ht="15" hidden="false" customHeight="false" outlineLevel="0" collapsed="false">
      <c r="A13" s="5" t="s">
        <v>55</v>
      </c>
      <c r="B13" s="3"/>
      <c r="C13" s="20"/>
      <c r="D13" s="20"/>
      <c r="E13" s="21"/>
      <c r="F13" s="20"/>
      <c r="G13" s="20"/>
      <c r="H13" s="21"/>
      <c r="I13" s="22" t="str">
        <f aca="false">IF(AND(N(E13)=0,N(H13)=0),"",H13-E13)</f>
        <v/>
      </c>
      <c r="J13" s="12" t="str">
        <f aca="false">IF(N(E13)=0,"",(H13-E13)/E13)</f>
        <v/>
      </c>
    </row>
    <row r="14" customFormat="false" ht="15" hidden="false" customHeight="false" outlineLevel="0" collapsed="false">
      <c r="A14" s="5" t="s">
        <v>55</v>
      </c>
      <c r="B14" s="3"/>
      <c r="C14" s="20"/>
      <c r="D14" s="20"/>
      <c r="E14" s="21"/>
      <c r="F14" s="20"/>
      <c r="G14" s="20"/>
      <c r="H14" s="21"/>
      <c r="I14" s="22" t="str">
        <f aca="false">IF(AND(N(E14)=0,N(H14)=0),"",H14-E14)</f>
        <v/>
      </c>
      <c r="J14" s="12" t="str">
        <f aca="false">IF(N(E14)=0,"",(H14-E14)/E14)</f>
        <v/>
      </c>
    </row>
    <row r="15" customFormat="false" ht="15" hidden="false" customHeight="false" outlineLevel="0" collapsed="false">
      <c r="A15" s="5" t="s">
        <v>55</v>
      </c>
      <c r="B15" s="3"/>
      <c r="C15" s="20"/>
      <c r="D15" s="20"/>
      <c r="E15" s="21"/>
      <c r="F15" s="20"/>
      <c r="G15" s="20"/>
      <c r="H15" s="21"/>
      <c r="I15" s="22" t="str">
        <f aca="false">IF(AND(N(E15)=0,N(H15)=0),"",H15-E15)</f>
        <v/>
      </c>
      <c r="J15" s="12" t="str">
        <f aca="false">IF(N(E15)=0,"",(H15-E15)/E15)</f>
        <v/>
      </c>
    </row>
    <row r="16" customFormat="false" ht="15" hidden="false" customHeight="false" outlineLevel="0" collapsed="false">
      <c r="A16" s="5" t="s">
        <v>55</v>
      </c>
      <c r="B16" s="3"/>
      <c r="C16" s="20"/>
      <c r="D16" s="20"/>
      <c r="E16" s="21"/>
      <c r="F16" s="20"/>
      <c r="G16" s="20"/>
      <c r="H16" s="21"/>
      <c r="I16" s="22" t="str">
        <f aca="false">IF(AND(N(E16)=0,N(H16)=0),"",H16-E16)</f>
        <v/>
      </c>
      <c r="J16" s="12" t="str">
        <f aca="false">IF(N(E16)=0,"",(H16-E16)/E16)</f>
        <v/>
      </c>
    </row>
    <row r="17" customFormat="false" ht="15" hidden="false" customHeight="false" outlineLevel="0" collapsed="false">
      <c r="A17" s="23" t="s">
        <v>59</v>
      </c>
      <c r="B17" s="23" t="s">
        <v>55</v>
      </c>
      <c r="C17" s="24"/>
      <c r="D17" s="23"/>
      <c r="E17" s="25" t="n">
        <f aca="false">SUM(E13:E16)</f>
        <v>0</v>
      </c>
      <c r="F17" s="24"/>
      <c r="G17" s="23"/>
      <c r="H17" s="25" t="n">
        <f aca="false">SUM(H13:H16)</f>
        <v>0</v>
      </c>
      <c r="I17" s="26" t="n">
        <f aca="false">H17-E17</f>
        <v>0</v>
      </c>
      <c r="J17" s="27" t="str">
        <f aca="false">IF(E17=0,"",I17/E17)</f>
        <v/>
      </c>
    </row>
    <row r="18" customFormat="false" ht="15" hidden="false" customHeight="false" outlineLevel="0" collapsed="false">
      <c r="A18" s="5" t="s">
        <v>60</v>
      </c>
      <c r="B18" s="3"/>
      <c r="C18" s="28"/>
      <c r="D18" s="21"/>
      <c r="E18" s="11" t="n">
        <f aca="false">ROUND(C18*D18,2)</f>
        <v>0</v>
      </c>
      <c r="F18" s="28"/>
      <c r="G18" s="21"/>
      <c r="H18" s="11" t="n">
        <f aca="false">ROUND(F18*G18,2)</f>
        <v>0</v>
      </c>
      <c r="I18" s="22" t="str">
        <f aca="false">IF(AND(N(E18)=0,N(H18)=0),"",H18-E18)</f>
        <v/>
      </c>
      <c r="J18" s="12" t="str">
        <f aca="false">IF(N(E18)=0,"",(H18-E18)/E18)</f>
        <v/>
      </c>
    </row>
    <row r="19" customFormat="false" ht="15" hidden="false" customHeight="false" outlineLevel="0" collapsed="false">
      <c r="A19" s="5" t="s">
        <v>60</v>
      </c>
      <c r="B19" s="3"/>
      <c r="C19" s="28"/>
      <c r="D19" s="21"/>
      <c r="E19" s="11" t="n">
        <f aca="false">ROUND(C19*D19,2)</f>
        <v>0</v>
      </c>
      <c r="F19" s="28"/>
      <c r="G19" s="21"/>
      <c r="H19" s="11" t="n">
        <f aca="false">ROUND(F19*G19,2)</f>
        <v>0</v>
      </c>
      <c r="I19" s="22" t="str">
        <f aca="false">IF(AND(N(E19)=0,N(H19)=0),"",H19-E19)</f>
        <v/>
      </c>
      <c r="J19" s="12" t="str">
        <f aca="false">IF(N(E19)=0,"",(H19-E19)/E19)</f>
        <v/>
      </c>
    </row>
    <row r="20" customFormat="false" ht="15" hidden="false" customHeight="false" outlineLevel="0" collapsed="false">
      <c r="A20" s="5" t="s">
        <v>60</v>
      </c>
      <c r="B20" s="3"/>
      <c r="C20" s="28"/>
      <c r="D20" s="21"/>
      <c r="E20" s="11" t="n">
        <f aca="false">ROUND(C20*D20,2)</f>
        <v>0</v>
      </c>
      <c r="F20" s="28"/>
      <c r="G20" s="21"/>
      <c r="H20" s="11" t="n">
        <f aca="false">ROUND(F20*G20,2)</f>
        <v>0</v>
      </c>
      <c r="I20" s="22" t="str">
        <f aca="false">IF(AND(N(E20)=0,N(H20)=0),"",H20-E20)</f>
        <v/>
      </c>
      <c r="J20" s="12" t="str">
        <f aca="false">IF(N(E20)=0,"",(H20-E20)/E20)</f>
        <v/>
      </c>
    </row>
    <row r="21" customFormat="false" ht="15" hidden="false" customHeight="false" outlineLevel="0" collapsed="false">
      <c r="A21" s="5" t="s">
        <v>60</v>
      </c>
      <c r="B21" s="3"/>
      <c r="C21" s="28"/>
      <c r="D21" s="21"/>
      <c r="E21" s="11" t="n">
        <f aca="false">ROUND(C21*D21,2)</f>
        <v>0</v>
      </c>
      <c r="F21" s="28"/>
      <c r="G21" s="21"/>
      <c r="H21" s="11" t="n">
        <f aca="false">ROUND(F21*G21,2)</f>
        <v>0</v>
      </c>
      <c r="I21" s="22" t="str">
        <f aca="false">IF(AND(N(E21)=0,N(H21)=0),"",H21-E21)</f>
        <v/>
      </c>
      <c r="J21" s="12" t="str">
        <f aca="false">IF(N(E21)=0,"",(H21-E21)/E21)</f>
        <v/>
      </c>
    </row>
    <row r="22" customFormat="false" ht="15" hidden="false" customHeight="false" outlineLevel="0" collapsed="false">
      <c r="A22" s="23" t="s">
        <v>59</v>
      </c>
      <c r="B22" s="23" t="s">
        <v>60</v>
      </c>
      <c r="C22" s="24" t="n">
        <f aca="false">SUM(C18:C21)</f>
        <v>0</v>
      </c>
      <c r="D22" s="23"/>
      <c r="E22" s="25" t="n">
        <f aca="false">SUM(E18:E21)</f>
        <v>0</v>
      </c>
      <c r="F22" s="24" t="n">
        <f aca="false">SUM(F18:F21)</f>
        <v>0</v>
      </c>
      <c r="G22" s="23"/>
      <c r="H22" s="25" t="n">
        <f aca="false">SUM(H18:H21)</f>
        <v>0</v>
      </c>
      <c r="I22" s="26" t="n">
        <f aca="false">H22-E22</f>
        <v>0</v>
      </c>
      <c r="J22" s="27" t="str">
        <f aca="false">IF(E22=0,"",I22/E22)</f>
        <v/>
      </c>
    </row>
    <row r="23" customFormat="false" ht="15" hidden="false" customHeight="false" outlineLevel="0" collapsed="false">
      <c r="A23" s="5" t="s">
        <v>63</v>
      </c>
      <c r="B23" s="3"/>
      <c r="C23" s="20"/>
      <c r="D23" s="20"/>
      <c r="E23" s="21"/>
      <c r="F23" s="20"/>
      <c r="G23" s="20"/>
      <c r="H23" s="21"/>
      <c r="I23" s="22" t="str">
        <f aca="false">IF(AND(N(E23)=0,N(H23)=0),"",H23-E23)</f>
        <v/>
      </c>
      <c r="J23" s="12" t="str">
        <f aca="false">IF(N(E23)=0,"",(H23-E23)/E23)</f>
        <v/>
      </c>
    </row>
    <row r="24" customFormat="false" ht="15" hidden="false" customHeight="false" outlineLevel="0" collapsed="false">
      <c r="A24" s="5" t="s">
        <v>63</v>
      </c>
      <c r="B24" s="3"/>
      <c r="C24" s="20"/>
      <c r="D24" s="20"/>
      <c r="E24" s="21"/>
      <c r="F24" s="20"/>
      <c r="G24" s="20"/>
      <c r="H24" s="21"/>
      <c r="I24" s="22" t="str">
        <f aca="false">IF(AND(N(E24)=0,N(H24)=0),"",H24-E24)</f>
        <v/>
      </c>
      <c r="J24" s="12" t="str">
        <f aca="false">IF(N(E24)=0,"",(H24-E24)/E24)</f>
        <v/>
      </c>
    </row>
    <row r="25" customFormat="false" ht="15" hidden="false" customHeight="false" outlineLevel="0" collapsed="false">
      <c r="A25" s="5" t="s">
        <v>63</v>
      </c>
      <c r="B25" s="3"/>
      <c r="C25" s="20"/>
      <c r="D25" s="20"/>
      <c r="E25" s="21"/>
      <c r="F25" s="20"/>
      <c r="G25" s="20"/>
      <c r="H25" s="21"/>
      <c r="I25" s="22" t="str">
        <f aca="false">IF(AND(N(E25)=0,N(H25)=0),"",H25-E25)</f>
        <v/>
      </c>
      <c r="J25" s="12" t="str">
        <f aca="false">IF(N(E25)=0,"",(H25-E25)/E25)</f>
        <v/>
      </c>
    </row>
    <row r="26" customFormat="false" ht="15" hidden="false" customHeight="false" outlineLevel="0" collapsed="false">
      <c r="A26" s="23" t="s">
        <v>59</v>
      </c>
      <c r="B26" s="23" t="s">
        <v>63</v>
      </c>
      <c r="C26" s="24"/>
      <c r="D26" s="23"/>
      <c r="E26" s="25" t="n">
        <f aca="false">SUM(E23:E25)</f>
        <v>0</v>
      </c>
      <c r="F26" s="24"/>
      <c r="G26" s="23"/>
      <c r="H26" s="25" t="n">
        <f aca="false">SUM(H23:H25)</f>
        <v>0</v>
      </c>
      <c r="I26" s="26" t="n">
        <f aca="false">H26-E26</f>
        <v>0</v>
      </c>
      <c r="J26" s="27" t="str">
        <f aca="false">IF(E26=0,"",I26/E26)</f>
        <v/>
      </c>
    </row>
    <row r="27" customFormat="false" ht="15" hidden="false" customHeight="false" outlineLevel="0" collapsed="false">
      <c r="A27" s="5" t="s">
        <v>66</v>
      </c>
      <c r="B27" s="3"/>
      <c r="C27" s="20"/>
      <c r="D27" s="20"/>
      <c r="E27" s="21"/>
      <c r="F27" s="20"/>
      <c r="G27" s="20"/>
      <c r="H27" s="21"/>
      <c r="I27" s="22" t="str">
        <f aca="false">IF(AND(N(E27)=0,N(H27)=0),"",H27-E27)</f>
        <v/>
      </c>
      <c r="J27" s="12" t="str">
        <f aca="false">IF(N(E27)=0,"",(H27-E27)/E27)</f>
        <v/>
      </c>
    </row>
    <row r="28" customFormat="false" ht="15" hidden="false" customHeight="false" outlineLevel="0" collapsed="false">
      <c r="A28" s="5" t="s">
        <v>66</v>
      </c>
      <c r="B28" s="3"/>
      <c r="C28" s="20"/>
      <c r="D28" s="20"/>
      <c r="E28" s="21"/>
      <c r="F28" s="20"/>
      <c r="G28" s="20"/>
      <c r="H28" s="21"/>
      <c r="I28" s="22" t="str">
        <f aca="false">IF(AND(N(E28)=0,N(H28)=0),"",H28-E28)</f>
        <v/>
      </c>
      <c r="J28" s="12" t="str">
        <f aca="false">IF(N(E28)=0,"",(H28-E28)/E28)</f>
        <v/>
      </c>
    </row>
    <row r="29" customFormat="false" ht="15" hidden="false" customHeight="false" outlineLevel="0" collapsed="false">
      <c r="A29" s="5" t="s">
        <v>66</v>
      </c>
      <c r="B29" s="3"/>
      <c r="C29" s="20"/>
      <c r="D29" s="20"/>
      <c r="E29" s="21"/>
      <c r="F29" s="20"/>
      <c r="G29" s="20"/>
      <c r="H29" s="21"/>
      <c r="I29" s="22" t="str">
        <f aca="false">IF(AND(N(E29)=0,N(H29)=0),"",H29-E29)</f>
        <v/>
      </c>
      <c r="J29" s="12" t="str">
        <f aca="false">IF(N(E29)=0,"",(H29-E29)/E29)</f>
        <v/>
      </c>
    </row>
    <row r="30" customFormat="false" ht="15" hidden="false" customHeight="false" outlineLevel="0" collapsed="false">
      <c r="A30" s="23" t="s">
        <v>59</v>
      </c>
      <c r="B30" s="23" t="s">
        <v>66</v>
      </c>
      <c r="C30" s="24"/>
      <c r="D30" s="23"/>
      <c r="E30" s="25" t="n">
        <f aca="false">SUM(E27:E29)</f>
        <v>0</v>
      </c>
      <c r="F30" s="24"/>
      <c r="G30" s="23"/>
      <c r="H30" s="25" t="n">
        <f aca="false">SUM(H27:H29)</f>
        <v>0</v>
      </c>
      <c r="I30" s="26" t="n">
        <f aca="false">H30-E30</f>
        <v>0</v>
      </c>
      <c r="J30" s="27" t="str">
        <f aca="false">IF(E30=0,"",I30/E30)</f>
        <v/>
      </c>
    </row>
    <row r="31" customFormat="false" ht="15" hidden="false" customHeight="false" outlineLevel="0" collapsed="false">
      <c r="A31" s="5" t="s">
        <v>69</v>
      </c>
      <c r="B31" s="3"/>
      <c r="C31" s="20"/>
      <c r="D31" s="20"/>
      <c r="E31" s="21"/>
      <c r="F31" s="20"/>
      <c r="G31" s="20"/>
      <c r="H31" s="21"/>
      <c r="I31" s="22" t="str">
        <f aca="false">IF(AND(N(E31)=0,N(H31)=0),"",H31-E31)</f>
        <v/>
      </c>
      <c r="J31" s="12" t="str">
        <f aca="false">IF(N(E31)=0,"",(H31-E31)/E31)</f>
        <v/>
      </c>
    </row>
    <row r="32" customFormat="false" ht="15" hidden="false" customHeight="false" outlineLevel="0" collapsed="false">
      <c r="A32" s="5" t="s">
        <v>69</v>
      </c>
      <c r="B32" s="3"/>
      <c r="C32" s="20"/>
      <c r="D32" s="20"/>
      <c r="E32" s="21"/>
      <c r="F32" s="20"/>
      <c r="G32" s="20"/>
      <c r="H32" s="21"/>
      <c r="I32" s="22" t="str">
        <f aca="false">IF(AND(N(E32)=0,N(H32)=0),"",H32-E32)</f>
        <v/>
      </c>
      <c r="J32" s="12" t="str">
        <f aca="false">IF(N(E32)=0,"",(H32-E32)/E32)</f>
        <v/>
      </c>
    </row>
    <row r="33" customFormat="false" ht="15" hidden="false" customHeight="false" outlineLevel="0" collapsed="false">
      <c r="A33" s="5" t="s">
        <v>69</v>
      </c>
      <c r="B33" s="3"/>
      <c r="C33" s="20"/>
      <c r="D33" s="20"/>
      <c r="E33" s="21"/>
      <c r="F33" s="20"/>
      <c r="G33" s="20"/>
      <c r="H33" s="21"/>
      <c r="I33" s="22" t="str">
        <f aca="false">IF(AND(N(E33)=0,N(H33)=0),"",H33-E33)</f>
        <v/>
      </c>
      <c r="J33" s="12" t="str">
        <f aca="false">IF(N(E33)=0,"",(H33-E33)/E33)</f>
        <v/>
      </c>
    </row>
    <row r="34" customFormat="false" ht="15" hidden="false" customHeight="false" outlineLevel="0" collapsed="false">
      <c r="A34" s="23" t="s">
        <v>59</v>
      </c>
      <c r="B34" s="23" t="s">
        <v>69</v>
      </c>
      <c r="C34" s="24"/>
      <c r="D34" s="23"/>
      <c r="E34" s="25" t="n">
        <f aca="false">SUM(E31:E33)</f>
        <v>0</v>
      </c>
      <c r="F34" s="24"/>
      <c r="G34" s="23"/>
      <c r="H34" s="25" t="n">
        <f aca="false">SUM(H31:H33)</f>
        <v>0</v>
      </c>
      <c r="I34" s="26" t="n">
        <f aca="false">H34-E34</f>
        <v>0</v>
      </c>
      <c r="J34" s="27" t="str">
        <f aca="false">IF(E34=0,"",I34/E34)</f>
        <v/>
      </c>
    </row>
    <row r="35" customFormat="false" ht="15" hidden="false" customHeight="false" outlineLevel="0" collapsed="false">
      <c r="A35" s="10" t="s">
        <v>72</v>
      </c>
      <c r="B35" s="10" t="s">
        <v>73</v>
      </c>
      <c r="C35" s="10"/>
      <c r="D35" s="10"/>
      <c r="E35" s="29" t="n">
        <f aca="false">E17+E22+E26+E30+E34</f>
        <v>0</v>
      </c>
      <c r="F35" s="10"/>
      <c r="G35" s="10"/>
      <c r="H35" s="29" t="n">
        <f aca="false">H17+H22+H26+H30+H34</f>
        <v>0</v>
      </c>
      <c r="I35" s="13" t="n">
        <f aca="false">H35-E35</f>
        <v>0</v>
      </c>
      <c r="J35" s="14" t="str">
        <f aca="false">IF(E35=0,"",I35/E35)</f>
        <v/>
      </c>
    </row>
    <row r="37" customFormat="false" ht="15" hidden="false" customHeight="false" outlineLevel="0" collapsed="false">
      <c r="A37" s="2" t="s">
        <v>74</v>
      </c>
    </row>
    <row r="38" customFormat="false" ht="30" hidden="false" customHeight="true" outlineLevel="0" collapsed="false">
      <c r="A38" s="30" t="s">
        <v>45</v>
      </c>
      <c r="B38" s="30"/>
      <c r="C38" s="10" t="s">
        <v>49</v>
      </c>
      <c r="D38" s="10" t="s">
        <v>75</v>
      </c>
      <c r="E38" s="10" t="s">
        <v>76</v>
      </c>
      <c r="F38" s="10" t="s">
        <v>77</v>
      </c>
      <c r="G38" s="10" t="s">
        <v>54</v>
      </c>
    </row>
    <row r="39" customFormat="false" ht="15" hidden="false" customHeight="false" outlineLevel="0" collapsed="false">
      <c r="A39" s="31" t="s">
        <v>55</v>
      </c>
      <c r="B39" s="31"/>
      <c r="C39" s="11" t="n">
        <f aca="false">E17</f>
        <v>0</v>
      </c>
      <c r="D39" s="11" t="n">
        <f aca="false">ROUND(E17*$B$9,2)</f>
        <v>0</v>
      </c>
      <c r="E39" s="11" t="n">
        <f aca="false">H17</f>
        <v>0</v>
      </c>
      <c r="F39" s="22" t="n">
        <f aca="false">E39-D39</f>
        <v>0</v>
      </c>
      <c r="G39" s="12" t="str">
        <f aca="false">IF(D39=0,"",F39/D39)</f>
        <v/>
      </c>
    </row>
    <row r="40" customFormat="false" ht="15" hidden="false" customHeight="false" outlineLevel="0" collapsed="false">
      <c r="A40" s="31" t="s">
        <v>60</v>
      </c>
      <c r="B40" s="31"/>
      <c r="C40" s="11" t="n">
        <f aca="false">E22</f>
        <v>0</v>
      </c>
      <c r="D40" s="11" t="n">
        <f aca="false">ROUND(E22*$B$9,2)</f>
        <v>0</v>
      </c>
      <c r="E40" s="11" t="n">
        <f aca="false">H22</f>
        <v>0</v>
      </c>
      <c r="F40" s="22" t="n">
        <f aca="false">E40-D40</f>
        <v>0</v>
      </c>
      <c r="G40" s="12" t="str">
        <f aca="false">IF(D40=0,"",F40/D40)</f>
        <v/>
      </c>
    </row>
    <row r="41" customFormat="false" ht="15" hidden="false" customHeight="false" outlineLevel="0" collapsed="false">
      <c r="A41" s="31" t="s">
        <v>63</v>
      </c>
      <c r="B41" s="31"/>
      <c r="C41" s="11" t="n">
        <f aca="false">E26</f>
        <v>0</v>
      </c>
      <c r="D41" s="11" t="n">
        <f aca="false">ROUND(E26*$B$9,2)</f>
        <v>0</v>
      </c>
      <c r="E41" s="11" t="n">
        <f aca="false">H26</f>
        <v>0</v>
      </c>
      <c r="F41" s="22" t="n">
        <f aca="false">E41-D41</f>
        <v>0</v>
      </c>
      <c r="G41" s="12" t="str">
        <f aca="false">IF(D41=0,"",F41/D41)</f>
        <v/>
      </c>
    </row>
    <row r="42" customFormat="false" ht="15" hidden="false" customHeight="false" outlineLevel="0" collapsed="false">
      <c r="A42" s="31" t="s">
        <v>66</v>
      </c>
      <c r="B42" s="31"/>
      <c r="C42" s="11" t="n">
        <f aca="false">E30</f>
        <v>0</v>
      </c>
      <c r="D42" s="11" t="n">
        <f aca="false">ROUND(E30*$B$9,2)</f>
        <v>0</v>
      </c>
      <c r="E42" s="11" t="n">
        <f aca="false">H30</f>
        <v>0</v>
      </c>
      <c r="F42" s="22" t="n">
        <f aca="false">E42-D42</f>
        <v>0</v>
      </c>
      <c r="G42" s="12" t="str">
        <f aca="false">IF(D42=0,"",F42/D42)</f>
        <v/>
      </c>
    </row>
    <row r="43" customFormat="false" ht="15" hidden="false" customHeight="false" outlineLevel="0" collapsed="false">
      <c r="A43" s="31" t="s">
        <v>69</v>
      </c>
      <c r="B43" s="31"/>
      <c r="C43" s="11" t="n">
        <f aca="false">E34</f>
        <v>0</v>
      </c>
      <c r="D43" s="11" t="n">
        <f aca="false">ROUND(E34*$B$9,2)</f>
        <v>0</v>
      </c>
      <c r="E43" s="11" t="n">
        <f aca="false">H34</f>
        <v>0</v>
      </c>
      <c r="F43" s="22" t="n">
        <f aca="false">E43-D43</f>
        <v>0</v>
      </c>
      <c r="G43" s="12" t="str">
        <f aca="false">IF(D43=0,"",F43/D43)</f>
        <v/>
      </c>
    </row>
    <row r="44" customFormat="false" ht="15" hidden="false" customHeight="false" outlineLevel="0" collapsed="false">
      <c r="A44" s="32" t="s">
        <v>72</v>
      </c>
      <c r="B44" s="32"/>
      <c r="C44" s="25" t="n">
        <f aca="false">E35</f>
        <v>0</v>
      </c>
      <c r="D44" s="25" t="n">
        <f aca="false">ROUND(E35*$B$9,2)</f>
        <v>0</v>
      </c>
      <c r="E44" s="25" t="n">
        <f aca="false">H35</f>
        <v>0</v>
      </c>
      <c r="F44" s="26" t="n">
        <f aca="false">E44-D44</f>
        <v>0</v>
      </c>
      <c r="G44" s="27" t="str">
        <f aca="false">IF(D44=0,"",F44/D44)</f>
        <v/>
      </c>
    </row>
    <row r="46" customFormat="false" ht="15" hidden="false" customHeight="false" outlineLevel="0" collapsed="false">
      <c r="A46" s="2" t="s">
        <v>78</v>
      </c>
    </row>
    <row r="47" customFormat="false" ht="42" hidden="false" customHeight="true" outlineLevel="0" collapsed="false">
      <c r="A47" s="30" t="s">
        <v>79</v>
      </c>
      <c r="B47" s="30"/>
      <c r="C47" s="10" t="s">
        <v>80</v>
      </c>
      <c r="D47" s="10" t="s">
        <v>81</v>
      </c>
      <c r="E47" s="10" t="s">
        <v>82</v>
      </c>
    </row>
    <row r="48" customFormat="false" ht="15" hidden="false" customHeight="false" outlineLevel="0" collapsed="false">
      <c r="A48" s="31" t="s">
        <v>83</v>
      </c>
      <c r="B48" s="31"/>
      <c r="C48" s="11" t="n">
        <f aca="false">$B$8</f>
        <v>0</v>
      </c>
      <c r="D48" s="11" t="n">
        <f aca="false">ROUND($B$8*$B$9,2)</f>
        <v>0</v>
      </c>
      <c r="E48" s="11" t="n">
        <f aca="false">$B$8</f>
        <v>0</v>
      </c>
    </row>
    <row r="49" customFormat="false" ht="15" hidden="false" customHeight="false" outlineLevel="0" collapsed="false">
      <c r="A49" s="31" t="s">
        <v>72</v>
      </c>
      <c r="B49" s="31"/>
      <c r="C49" s="11" t="n">
        <f aca="false">E35</f>
        <v>0</v>
      </c>
      <c r="D49" s="11" t="n">
        <f aca="false">H35</f>
        <v>0</v>
      </c>
      <c r="E49" s="11" t="str">
        <f aca="false">IF(N($B$9)&gt;0,ROUND(H35/$B$9,2),"")</f>
        <v/>
      </c>
    </row>
    <row r="50" customFormat="false" ht="15" hidden="false" customHeight="false" outlineLevel="0" collapsed="false">
      <c r="A50" s="32" t="s">
        <v>84</v>
      </c>
      <c r="B50" s="32"/>
      <c r="C50" s="25" t="n">
        <f aca="false">C48-C49</f>
        <v>0</v>
      </c>
      <c r="D50" s="25" t="n">
        <f aca="false">D48-D49</f>
        <v>0</v>
      </c>
      <c r="E50" s="25" t="str">
        <f aca="false">IF(E49="","",E48-E49)</f>
        <v/>
      </c>
    </row>
    <row r="51" customFormat="false" ht="15" hidden="false" customHeight="false" outlineLevel="0" collapsed="false">
      <c r="A51" s="31" t="s">
        <v>85</v>
      </c>
      <c r="B51" s="31"/>
      <c r="C51" s="12" t="str">
        <f aca="false">IF(OR(C48=0,C50=""),"",C50/C48)</f>
        <v/>
      </c>
      <c r="D51" s="12" t="str">
        <f aca="false">IF(OR(D48=0,D50=""),"",D50/D48)</f>
        <v/>
      </c>
      <c r="E51" s="12" t="str">
        <f aca="false">IF(OR(E48=0,E50=""),"",E50/E48)</f>
        <v/>
      </c>
    </row>
    <row r="52" customFormat="false" ht="15" hidden="false" customHeight="false" outlineLevel="0" collapsed="false">
      <c r="A52" s="31" t="s">
        <v>86</v>
      </c>
      <c r="B52" s="31"/>
      <c r="C52" s="11" t="n">
        <f aca="false">ROUND(C48*$B$10,2)</f>
        <v>0</v>
      </c>
      <c r="D52" s="11" t="n">
        <f aca="false">ROUND(D48*$B$10,2)</f>
        <v>0</v>
      </c>
      <c r="E52" s="11" t="n">
        <f aca="false">ROUND(E48*$B$10,2)</f>
        <v>0</v>
      </c>
    </row>
    <row r="53" customFormat="false" ht="15" hidden="false" customHeight="false" outlineLevel="0" collapsed="false">
      <c r="A53" s="32" t="s">
        <v>87</v>
      </c>
      <c r="B53" s="32"/>
      <c r="C53" s="25" t="n">
        <f aca="false">C50-C52</f>
        <v>0</v>
      </c>
      <c r="D53" s="25" t="n">
        <f aca="false">D50-D52</f>
        <v>0</v>
      </c>
      <c r="E53" s="25" t="str">
        <f aca="false">IF(E50="","",E50-E52)</f>
        <v/>
      </c>
    </row>
    <row r="54" customFormat="false" ht="15" hidden="false" customHeight="false" outlineLevel="0" collapsed="false">
      <c r="A54" s="31" t="s">
        <v>88</v>
      </c>
      <c r="B54" s="31"/>
      <c r="C54" s="12" t="str">
        <f aca="false">IF(OR(C48=0,C53=""),"",C53/C48)</f>
        <v/>
      </c>
      <c r="D54" s="12" t="str">
        <f aca="false">IF(OR(D48=0,D53=""),"",D53/D48)</f>
        <v/>
      </c>
      <c r="E54" s="12" t="str">
        <f aca="false">IF(OR(E48=0,E53=""),"",E53/E48)</f>
        <v/>
      </c>
    </row>
    <row r="55" customFormat="false" ht="15" hidden="false" customHeight="false" outlineLevel="0" collapsed="false">
      <c r="A55" s="33" t="s">
        <v>89</v>
      </c>
      <c r="B55" s="33"/>
      <c r="C55" s="33" t="str">
        <f aca="false">IF(N($B$9)=0,"Renseignez l'avancement",IF(D53&lt;0,"Marge nette négative à date : à traiter",IF(E54&lt;C54,"Marge projetée sous le prévu : à surveiller","Marge projetée conforme ou supérieure au prévu")))</f>
        <v>Renseignez l'avancement</v>
      </c>
      <c r="D55" s="33"/>
      <c r="E55" s="33"/>
      <c r="F55" s="33"/>
      <c r="G55" s="33"/>
    </row>
    <row r="56" customFormat="false" ht="15" hidden="false" customHeight="false" outlineLevel="0" collapsed="false">
      <c r="A56" s="6" t="s">
        <v>90</v>
      </c>
    </row>
    <row r="58" customFormat="false" ht="15" hidden="false" customHeight="false" outlineLevel="0" collapsed="false">
      <c r="A58" s="9" t="s">
        <v>16</v>
      </c>
    </row>
  </sheetData>
  <mergeCells count="17">
    <mergeCell ref="A38:B38"/>
    <mergeCell ref="A39:B39"/>
    <mergeCell ref="A40:B40"/>
    <mergeCell ref="A41:B41"/>
    <mergeCell ref="A42:B42"/>
    <mergeCell ref="A43:B43"/>
    <mergeCell ref="A44:B44"/>
    <mergeCell ref="A47:B47"/>
    <mergeCell ref="A48:B48"/>
    <mergeCell ref="A49:B49"/>
    <mergeCell ref="A50:B50"/>
    <mergeCell ref="A51:B51"/>
    <mergeCell ref="A52:B52"/>
    <mergeCell ref="A53:B53"/>
    <mergeCell ref="A54:B54"/>
    <mergeCell ref="A55:B55"/>
    <mergeCell ref="C55:G55"/>
  </mergeCells>
  <conditionalFormatting sqref="F39:F44">
    <cfRule type="expression" priority="2" aboveAverage="0" equalAverage="0" bottom="0" percent="0" rank="0" text="" dxfId="0">
      <formula>F39&gt;0</formula>
    </cfRule>
  </conditionalFormatting>
  <conditionalFormatting sqref="D53:E53">
    <cfRule type="expression" priority="3" aboveAverage="0" equalAverage="0" bottom="0" percent="0" rank="0" text="" dxfId="0">
      <formula>AND(ISNUMBER(D53),D53&lt;0)</formula>
    </cfRule>
  </conditionalFormatting>
  <dataValidations count="1">
    <dataValidation allowBlank="false" error="Saisissez un pourcentage entre 0 % et 100 %." errorStyle="stop" errorTitle="Pourcentage" operator="between" showDropDown="false" showErrorMessage="true" showInputMessage="false" sqref="B9:B10"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rowBreaks count="1" manualBreakCount="1">
    <brk id="36"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2026-11-01T11:22:12Z</dcterms:created>
  <dc:creator>openpyxl</dc:creator>
  <dc:description/>
  <dc:language>fr-FR</dc:language>
  <cp:lastModifiedBy/>
  <dcterms:modified xsi:type="dcterms:W3CDTF">2026-11-01T11:22:12Z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